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AM36" i="9"/>
  <c r="U36" i="9"/>
  <c r="BW35" i="9"/>
  <c r="C35" i="9"/>
  <c r="C36" i="9" s="1"/>
  <c r="CO34" i="9"/>
  <c r="CO35" i="9" s="1"/>
  <c r="CO36" i="9" s="1"/>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<sst xmlns="http://schemas.openxmlformats.org/spreadsheetml/2006/main" count="1018" uniqueCount="553">
  <si>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</si>
  <si>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</si>
  <si>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</si>
  <si>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</si>
  <si>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</si>
  <si>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</si>
  <si>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</si>
  <si>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</si>
  <si>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</si>
  <si>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</si>
  <si>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</si>
  <si>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</si>
  <si>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</si>
  <si>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</si>
  <si>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</si>
  <si>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</si>
  <si>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</si>
  <si>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</si>
  <si>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</si>
  <si>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</si>
  <si>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</si>
  <si>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</si>
  <si>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</si>
  <si>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</si>
  <si>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</si>
  <si>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</si>
  <si>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</si>
  <si>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</si>
  <si>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</si>
  <si>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</si>
  <si>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</si>
  <si>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</si>
  <si>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</si>
  <si>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</si>
  <si>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</si>
  <si>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</si>
  <si>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</si>
  <si>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</si>
  <si>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</si>
  <si>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</si>
  <si>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</si>
  <si>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</si>
  <si>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</si>
  <si>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</si>
  <si>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</si>
  <si>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</si>
  <si>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</si>
  <si>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</si>
  <si>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</si>
  <si>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</si>
  <si>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</si>
  <si>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</si>
  <si>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</si>
  <si>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</si>
  <si>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</si>
  <si>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</si>
  <si>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</si>
  <si>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</si>
  <si>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</si>
  <si>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</si>
  <si>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</si>
  <si>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</si>
  <si>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</si>
  <si>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</si>
  <si>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</si>
  <si>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</si>
  <si>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</si>
  <si>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</si>
  <si>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</si>
  <si>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</si>
  <si>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</si>
  <si>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</si>
  <si>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</si>
  <si>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</si>
  <si>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</si>
  <si>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</si>
  <si>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</si>
  <si>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</si>
  <si>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</si>
  <si>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</si>
  <si>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</si>
  <si>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</si>
  <si>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</si>
  <si>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</si>
  <si>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</si>
  <si>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</si>
  <si>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</si>
  <si>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</si>
  <si>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</si>
  <si>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</si>
  <si>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</si>
  <si>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</si>
  <si>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</si>
  <si>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</si>
  <si>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</si>
  <si>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</si>
  <si>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</si>
  <si>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</si>
  <si>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</si>
  <si>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</si>
  <si>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</si>
  <si>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</si>
  <si>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</si>
  <si>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</si>
  <si>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</si>
  <si>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</si>
  <si>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</si>
  <si>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</si>
  <si>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</si>
  <si>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</si>
  <si>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</si>
  <si>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</si>
  <si>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</si>
  <si>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</si>
  <si>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</si>
  <si>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</si>
  <si>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</si>
  <si>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</si>
  <si>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</si>
  <si>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</si>
  <si>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</si>
  <si>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</si>
  <si>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</si>
  <si>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</si>
  <si>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</si>
  <si>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</si>
  <si>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</si>
  <si>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</si>
  <si>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</si>
  <si>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</si>
  <si>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</si>
  <si>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</si>
  <si>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</si>
  <si>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</si>
  <si>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</si>
  <si>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</si>
  <si>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</si>
  <si>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</si>
  <si>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</si>
  <si>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</si>
  <si>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</si>
  <si>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</si>
  <si>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</si>
  <si>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</si>
  <si>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</si>
  <si>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</si>
  <si>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</si>
  <si>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</si>
  <si>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</si>
  <si>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</si>
  <si>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</si>
  <si>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</si>
  <si>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</si>
  <si>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</si>
  <si>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</si>
  <si>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</si>
  <si>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</si>
  <si>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</si>
  <si>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</si>
  <si>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</si>
  <si>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</si>
  <si>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</si>
  <si>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</si>
  <si>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</si>
  <si>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</si>
  <si>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</si>
  <si>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</si>
  <si>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</si>
  <si>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</si>
  <si>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</si>
  <si>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</si>
  <si>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</si>
  <si>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</si>
  <si>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</si>
  <si>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</si>
  <si>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</si>
  <si>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</si>
  <si>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</si>
  <si>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</si>
  <si>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</si>
  <si>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</si>
  <si>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</si>
  <si>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</si>
  <si>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</si>
  <si>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</si>
  <si>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</si>
  <si>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</si>
  <si>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</si>
  <si>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</si>
  <si>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</si>
  <si>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</si>
  <si>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</si>
  <si>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</si>
  <si>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</si>
  <si>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佐賀県多久市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</si>
  <si>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</si>
  <si>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</si>
  <si>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</si>
  <si>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</si>
  <si>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</si>
  <si>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</si>
  <si>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</si>
  <si>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</si>
  <si>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</si>
  <si>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</si>
  <si>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</si>
  <si>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</si>
  <si>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</si>
  <si>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</si>
  <si>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</si>
  <si>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</si>
  <si>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</si>
  <si>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</si>
  <si>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</si>
  <si>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</si>
  <si>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</si>
  <si>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</si>
  <si>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</si>
  <si>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</si>
  <si>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</si>
  <si>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</si>
  <si>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</si>
  <si>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</si>
  <si>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</si>
  <si>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</si>
  <si>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</si>
  <si>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</si>
  <si>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</si>
  <si>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</si>
  <si>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</si>
  <si>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</si>
  <si>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</si>
  <si>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</si>
  <si>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</si>
  <si>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</si>
  <si>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</si>
  <si>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</si>
  <si>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</si>
  <si>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</si>
  <si>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</si>
  <si>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</si>
  <si>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</si>
  <si>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</si>
  <si>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</si>
  <si>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</si>
  <si>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</si>
  <si>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</si>
  <si>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</si>
  <si>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</si>
  <si>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</si>
  <si>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</si>
  <si>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</si>
  <si>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</si>
  <si>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</si>
  <si>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</si>
  <si>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</si>
  <si>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</si>
  <si>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</si>
  <si>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</si>
  <si>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</si>
  <si>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</si>
  <si>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</si>
  <si>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</si>
  <si>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</si>
  <si>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</si>
  <si>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</si>
  <si>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</si>
  <si>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</si>
  <si>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</si>
  <si>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</si>
  <si>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</si>
  <si>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</si>
  <si>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</si>
  <si>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</si>
  <si>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</si>
  <si>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</si>
  <si>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</si>
  <si>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</si>
  <si>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</si>
  <si>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</si>
  <si>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</si>
  <si>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</si>
  <si>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</si>
  <si>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</si>
  <si>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</si>
  <si>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</si>
  <si>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</si>
  <si>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</si>
  <si>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</si>
  <si>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</si>
  <si>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</si>
  <si>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</si>
  <si>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</si>
  <si>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</si>
  <si>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</si>
  <si>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</si>
  <si>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</si>
  <si>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</si>
  <si>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</si>
  <si>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</si>
  <si>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</si>
  <si>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</si>
  <si>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</si>
  <si>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</si>
  <si>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</si>
  <si>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</si>
  <si>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</si>
  <si>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</si>
  <si>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</si>
  <si>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</si>
  <si>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</si>
  <si>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</si>
  <si>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</si>
  <si>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</si>
  <si>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</si>
  <si>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</si>
  <si>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</si>
  <si>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</si>
  <si>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</si>
  <si>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</si>
  <si>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</si>
  <si>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</si>
  <si>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</si>
  <si>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</si>
  <si>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</si>
  <si>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</si>
  <si>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</si>
  <si>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</si>
  <si>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</si>
  <si>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</si>
  <si>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</si>
  <si>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</si>
  <si>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</si>
  <si>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</si>
  <si>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</si>
  <si>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</si>
  <si>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</si>
  <si>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</si>
  <si>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</si>
  <si>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</si>
  <si>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</si>
  <si>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</si>
  <si>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</si>
  <si>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佐賀県多久市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</si>
  <si>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</si>
  <si>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</si>
  <si>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</si>
  <si>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</si>
  <si>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</si>
  <si>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</si>
  <si>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</si>
  <si>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</si>
  <si>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</si>
  <si>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</si>
  <si>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</si>
  <si>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</si>
  <si>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</si>
  <si>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</si>
  <si>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</si>
  <si>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</si>
  <si>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</si>
  <si>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</si>
  <si>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</si>
  <si>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</si>
  <si>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多久市土地区画整理事業特別会計</t>
    <phoneticPr fontId="5"/>
  </si>
  <si>
    <t>-</t>
    <phoneticPr fontId="5"/>
  </si>
  <si>
    <t>多久市給与管理・物品調達特別会計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</si>
  <si>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</si>
  <si>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</si>
  <si>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</si>
  <si>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</si>
  <si>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</si>
  <si>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</si>
  <si>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</si>
  <si>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</si>
  <si>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</si>
  <si>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</si>
  <si>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</si>
  <si>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</si>
  <si>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</si>
  <si>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多久市国民健康保険事業特別会計</t>
    <phoneticPr fontId="5"/>
  </si>
  <si>
    <t>多久市後期高齢者医療特別会計</t>
    <phoneticPr fontId="5"/>
  </si>
  <si>
    <t>多久市水道事業会計</t>
    <phoneticPr fontId="5"/>
  </si>
  <si>
    <t>法適用企業</t>
    <phoneticPr fontId="5"/>
  </si>
  <si>
    <t>多久市病院事業会計</t>
    <phoneticPr fontId="5"/>
  </si>
  <si>
    <t>多久市公共下水道事業特別会計</t>
    <phoneticPr fontId="5"/>
  </si>
  <si>
    <t>法非適用企業</t>
    <phoneticPr fontId="5"/>
  </si>
  <si>
    <t>多久市農業集落排水事業特別会計</t>
    <phoneticPr fontId="5"/>
  </si>
  <si>
    <t>多久市宅地造成事業特別会計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</si>
  <si>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</si>
  <si>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</si>
  <si>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</si>
  <si>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</si>
  <si>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</si>
  <si>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</si>
  <si>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</si>
  <si>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</si>
  <si>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</si>
  <si>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</si>
  <si>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</si>
  <si>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</si>
  <si>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</si>
  <si>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</si>
  <si>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</si>
  <si>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</si>
  <si>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</si>
  <si>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</si>
  <si>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</si>
  <si>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</si>
  <si>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</si>
  <si>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</si>
  <si>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</si>
  <si>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</si>
  <si>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</si>
  <si>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</si>
  <si>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</si>
  <si>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</si>
  <si>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</si>
  <si>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</si>
  <si>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</si>
  <si>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</si>
  <si>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</si>
  <si>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</si>
  <si>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</si>
  <si>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</si>
  <si>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</si>
  <si>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</si>
  <si>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</si>
  <si>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</si>
  <si>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</si>
  <si>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</si>
  <si>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</si>
  <si>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</si>
  <si>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</si>
  <si>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</si>
  <si>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</si>
  <si>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</si>
  <si>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</si>
  <si>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</si>
  <si>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</si>
  <si>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</si>
  <si>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多久市水道事業会計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</si>
  <si>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</si>
  <si>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</si>
  <si>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</si>
  <si>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</si>
  <si>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</si>
  <si>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</si>
  <si>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</si>
  <si>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</si>
  <si>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</si>
  <si>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</si>
  <si>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</si>
  <si>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</si>
  <si>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</si>
  <si>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</si>
  <si>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</si>
  <si>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</si>
  <si>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</si>
  <si>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</si>
  <si>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</si>
  <si>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</si>
  <si>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</si>
  <si>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</si>
  <si>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</si>
  <si>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</si>
  <si>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</si>
  <si>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</si>
  <si>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</si>
  <si>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</si>
  <si>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</si>
  <si>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</si>
  <si>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</si>
  <si>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</si>
  <si>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</si>
  <si>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</si>
  <si>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</si>
  <si>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</si>
  <si>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</si>
  <si>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</si>
  <si>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</si>
  <si>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</si>
  <si>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</si>
  <si>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</si>
  <si>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</si>
  <si>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</si>
  <si>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</si>
  <si>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</si>
  <si>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</si>
  <si>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</si>
  <si>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</si>
  <si>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</si>
  <si>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</si>
  <si>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</si>
  <si>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</si>
  <si>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</si>
  <si>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</si>
  <si>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</si>
  <si>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</si>
  <si>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</si>
  <si>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</si>
  <si>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</si>
  <si>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</si>
  <si>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</si>
  <si>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</si>
  <si>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</si>
  <si>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</si>
  <si>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</si>
  <si>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</si>
  <si>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</si>
  <si>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</si>
  <si>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</si>
  <si>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</si>
  <si>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</si>
  <si>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</si>
  <si>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</si>
  <si>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</si>
  <si>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</si>
  <si>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</si>
  <si>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</si>
  <si>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</si>
  <si>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</si>
  <si>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</si>
  <si>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4.36</t>
  </si>
  <si>
    <t>▲ 0.99</t>
  </si>
  <si>
    <t>多久市国民健康保険事業特別会計</t>
  </si>
  <si>
    <t>▲ 2.52</t>
  </si>
  <si>
    <t>多久市病院事業会計</t>
  </si>
  <si>
    <t>多久市水道事業会計</t>
  </si>
  <si>
    <t>一般会計</t>
  </si>
  <si>
    <t>多久市後期高齢者医療特別会計</t>
  </si>
  <si>
    <t>多久市土地区画整理事業特別会計</t>
  </si>
  <si>
    <t>多久市給与管理・物品調達特別会計</t>
  </si>
  <si>
    <t>多久市公共下水道事業特別会計</t>
  </si>
  <si>
    <t>その他会計（赤字）</t>
  </si>
  <si>
    <t>その他会計（黒字）</t>
  </si>
  <si>
    <t>天山地区共同衛生処理場組合</t>
    <rPh sb="0" eb="2">
      <t>テンザン</t>
    </rPh>
    <rPh sb="2" eb="4">
      <t>チク</t>
    </rPh>
    <rPh sb="4" eb="6">
      <t>キョウドウ</t>
    </rPh>
    <rPh sb="6" eb="8">
      <t>エイセイ</t>
    </rPh>
    <rPh sb="8" eb="10">
      <t>ショリ</t>
    </rPh>
    <rPh sb="10" eb="11">
      <t>バ</t>
    </rPh>
    <rPh sb="11" eb="13">
      <t>クミアイ</t>
    </rPh>
    <phoneticPr fontId="2"/>
  </si>
  <si>
    <t>天山地区共同斎場組合</t>
    <rPh sb="0" eb="2">
      <t>テンザン</t>
    </rPh>
    <rPh sb="2" eb="4">
      <t>チク</t>
    </rPh>
    <rPh sb="4" eb="6">
      <t>キョウドウ</t>
    </rPh>
    <rPh sb="6" eb="8">
      <t>サイジョウ</t>
    </rPh>
    <rPh sb="8" eb="10">
      <t>クミアイ</t>
    </rPh>
    <phoneticPr fontId="2"/>
  </si>
  <si>
    <t>佐賀中部広域連合（普通会計）</t>
    <rPh sb="0" eb="2">
      <t>サガ</t>
    </rPh>
    <rPh sb="2" eb="4">
      <t>チュウブ</t>
    </rPh>
    <rPh sb="4" eb="6">
      <t>コウイキ</t>
    </rPh>
    <rPh sb="6" eb="8">
      <t>レンゴウ</t>
    </rPh>
    <rPh sb="9" eb="11">
      <t>フツウ</t>
    </rPh>
    <rPh sb="11" eb="13">
      <t>カイケイ</t>
    </rPh>
    <phoneticPr fontId="2"/>
  </si>
  <si>
    <t>佐賀中部広域連合（介護保険会計）</t>
    <rPh sb="0" eb="2">
      <t>サガ</t>
    </rPh>
    <rPh sb="2" eb="4">
      <t>チュウブ</t>
    </rPh>
    <rPh sb="4" eb="6">
      <t>コウイキ</t>
    </rPh>
    <rPh sb="6" eb="8">
      <t>レンゴウ</t>
    </rPh>
    <rPh sb="9" eb="11">
      <t>カイゴ</t>
    </rPh>
    <rPh sb="11" eb="13">
      <t>ホケン</t>
    </rPh>
    <rPh sb="13" eb="15">
      <t>カイケイ</t>
    </rPh>
    <phoneticPr fontId="2"/>
  </si>
  <si>
    <t>佐賀西部広域水道企業団</t>
    <rPh sb="0" eb="2">
      <t>サガ</t>
    </rPh>
    <rPh sb="2" eb="4">
      <t>セイブ</t>
    </rPh>
    <rPh sb="4" eb="6">
      <t>コウイキ</t>
    </rPh>
    <rPh sb="6" eb="8">
      <t>スイドウ</t>
    </rPh>
    <rPh sb="8" eb="10">
      <t>キギョウ</t>
    </rPh>
    <rPh sb="10" eb="11">
      <t>ダン</t>
    </rPh>
    <phoneticPr fontId="2"/>
  </si>
  <si>
    <t>佐賀県後期高齢者医療広域連合（普通会計）</t>
    <rPh sb="0" eb="3">
      <t>サガケン</t>
    </rPh>
    <rPh sb="3" eb="5">
      <t>コウキ</t>
    </rPh>
    <rPh sb="5" eb="8">
      <t>コウレイシャ</t>
    </rPh>
    <rPh sb="8" eb="10">
      <t>イリョウ</t>
    </rPh>
    <rPh sb="10" eb="12">
      <t>コウイキ</t>
    </rPh>
    <rPh sb="12" eb="14">
      <t>レンゴウ</t>
    </rPh>
    <rPh sb="15" eb="17">
      <t>フツウ</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</si>
  <si>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</si>
  <si>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佐賀県市町総合事務組合（普通会計）</t>
    <rPh sb="0" eb="3">
      <t>サガケン</t>
    </rPh>
    <rPh sb="3" eb="5">
      <t>シチョウ</t>
    </rPh>
    <rPh sb="5" eb="7">
      <t>ソウゴウ</t>
    </rPh>
    <rPh sb="7" eb="9">
      <t>ジム</t>
    </rPh>
    <rPh sb="9" eb="11">
      <t>クミアイ</t>
    </rPh>
    <rPh sb="12" eb="14">
      <t>フツウ</t>
    </rPh>
    <rPh sb="14" eb="16">
      <t>カイケイ</t>
    </rPh>
    <phoneticPr fontId="2"/>
  </si>
  <si>
    <t>佐賀県市町総合事務組合（交通災害共済）</t>
    <rPh sb="0" eb="3">
      <t>サガケン</t>
    </rPh>
    <rPh sb="3" eb="5">
      <t>シチョウ</t>
    </rPh>
    <rPh sb="5" eb="7">
      <t>ソウゴウ</t>
    </rPh>
    <rPh sb="7" eb="9">
      <t>ジム</t>
    </rPh>
    <rPh sb="9" eb="11">
      <t>クミアイ</t>
    </rPh>
    <rPh sb="12" eb="14">
      <t>コウツウ</t>
    </rPh>
    <rPh sb="14" eb="16">
      <t>サイガイ</t>
    </rPh>
    <rPh sb="16" eb="18">
      <t>キョウサイ</t>
    </rPh>
    <phoneticPr fontId="2"/>
  </si>
  <si>
    <t>多久市土地開発公社</t>
    <rPh sb="0" eb="3">
      <t>タクシ</t>
    </rPh>
    <rPh sb="3" eb="5">
      <t>トチ</t>
    </rPh>
    <rPh sb="5" eb="7">
      <t>カイハツ</t>
    </rPh>
    <rPh sb="7" eb="9">
      <t>コウシャ</t>
    </rPh>
    <phoneticPr fontId="2"/>
  </si>
  <si>
    <t>一般財団法人　多久市学校給食振興会</t>
    <rPh sb="0" eb="2">
      <t>イッパン</t>
    </rPh>
    <rPh sb="2" eb="4">
      <t>ザイダン</t>
    </rPh>
    <rPh sb="4" eb="6">
      <t>ホウジン</t>
    </rPh>
    <rPh sb="7" eb="10">
      <t>タクシ</t>
    </rPh>
    <rPh sb="10" eb="12">
      <t>ガッコウ</t>
    </rPh>
    <rPh sb="12" eb="14">
      <t>キュウショク</t>
    </rPh>
    <rPh sb="14" eb="17">
      <t>シンコウカイ</t>
    </rPh>
    <phoneticPr fontId="2"/>
  </si>
  <si>
    <t>公益財団法人　孔子の里</t>
    <rPh sb="0" eb="2">
      <t>コウエキ</t>
    </rPh>
    <rPh sb="2" eb="4">
      <t>ザイダン</t>
    </rPh>
    <rPh sb="4" eb="6">
      <t>ホウジン</t>
    </rPh>
    <rPh sb="7" eb="9">
      <t>コウシ</t>
    </rPh>
    <rPh sb="10" eb="11">
      <t>サト</t>
    </rPh>
    <phoneticPr fontId="2"/>
  </si>
  <si>
    <t>－</t>
    <phoneticPr fontId="2"/>
  </si>
  <si>
    <t>天山地区共同環境組合</t>
    <rPh sb="0" eb="2">
      <t>テンザン</t>
    </rPh>
    <rPh sb="2" eb="4">
      <t>チク</t>
    </rPh>
    <rPh sb="4" eb="6">
      <t>キョウドウ</t>
    </rPh>
    <rPh sb="6" eb="8">
      <t>カンキョウ</t>
    </rPh>
    <rPh sb="8" eb="10">
      <t>クミアイ</t>
    </rPh>
    <phoneticPr fontId="2"/>
  </si>
  <si>
    <t>-</t>
    <phoneticPr fontId="2"/>
  </si>
  <si>
    <t>-</t>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</si>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</sst>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54337</c:v>
                </c:pt>
                <c:pt idx="1">
                  <c:v>76977</c:v>
                </c:pt>
                <c:pt idx="2">
                  <c:v>221555</c:v>
                </c:pt>
                <c:pt idx="3">
                  <c:v>87796</c:v>
                </c:pt>
                <c:pt idx="4">
                  <c:v>95774</c:v>
                </c:pt>
              </c:numCache>
            </c:numRef>
          </c:val>
          <c:smooth val="0"/>
        </c:ser>
        <c:dLbls>
          <c:showLegendKey val="0"/>
          <c:showVal val="0"/>
          <c:showCatName val="0"/>
          <c:showSerName val="0"/>
          <c:showPercent val="0"/>
          <c:showBubbleSize val="0"/>
        </c:dLbls>
        <c:marker val="1"/>
        <c:smooth val="0"/>
        <c:axId val="92535424"/>
        <c:axId val="105915136"/>
      </c:lineChart>
      <c:catAx>
        <c:axId val="92535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15136"/>
        <c:crosses val="autoZero"/>
        <c:auto val="1"/>
        <c:lblAlgn val="ctr"/>
        <c:lblOffset val="100"/>
        <c:tickLblSkip val="1"/>
        <c:tickMarkSkip val="1"/>
        <c:noMultiLvlLbl val="0"/>
      </c:catAx>
      <c:valAx>
        <c:axId val="1059151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35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4.58</c:v>
                </c:pt>
                <c:pt idx="1">
                  <c:v>7.37</c:v>
                </c:pt>
                <c:pt idx="2">
                  <c:v>4.4000000000000004</c:v>
                </c:pt>
                <c:pt idx="3">
                  <c:v>4.5599999999999996</c:v>
                </c:pt>
                <c:pt idx="4">
                  <c:v>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17.510000000000002</c:v>
                </c:pt>
                <c:pt idx="1">
                  <c:v>20.190000000000001</c:v>
                </c:pt>
                <c:pt idx="2">
                  <c:v>19.39</c:v>
                </c:pt>
                <c:pt idx="3">
                  <c:v>20.309999999999999</c:v>
                </c:pt>
                <c:pt idx="4">
                  <c:v>19.34</c:v>
                </c:pt>
              </c:numCache>
            </c:numRef>
          </c:val>
        </c:ser>
        <c:dLbls>
          <c:showLegendKey val="0"/>
          <c:showVal val="0"/>
          <c:showCatName val="0"/>
          <c:showSerName val="0"/>
          <c:showPercent val="0"/>
          <c:showBubbleSize val="0"/>
        </c:dLbls>
        <c:gapWidth val="250"/>
        <c:overlap val="100"/>
        <c:axId val="92104960"/>
        <c:axId val="9211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3.54</c:v>
                </c:pt>
                <c:pt idx="1">
                  <c:v>5.23</c:v>
                </c:pt>
                <c:pt idx="2">
                  <c:v>-4.3600000000000003</c:v>
                </c:pt>
                <c:pt idx="3">
                  <c:v>1.66</c:v>
                </c:pt>
                <c:pt idx="4">
                  <c:v>-0.99</c:v>
                </c:pt>
              </c:numCache>
            </c:numRef>
          </c:val>
          <c:smooth val="0"/>
        </c:ser>
        <c:dLbls>
          <c:showLegendKey val="0"/>
          <c:showVal val="0"/>
          <c:showCatName val="0"/>
          <c:showSerName val="0"/>
          <c:showPercent val="0"/>
          <c:showBubbleSize val="0"/>
        </c:dLbls>
        <c:marker val="1"/>
        <c:smooth val="0"/>
        <c:axId val="92104960"/>
        <c:axId val="92115328"/>
      </c:lineChart>
      <c:catAx>
        <c:axId val="921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15328"/>
        <c:crosses val="autoZero"/>
        <c:auto val="1"/>
        <c:lblAlgn val="ctr"/>
        <c:lblOffset val="100"/>
        <c:tickLblSkip val="1"/>
        <c:tickMarkSkip val="1"/>
        <c:noMultiLvlLbl val="0"/>
      </c:catAx>
      <c:valAx>
        <c:axId val="9211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0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多久市公共下水道事業特別会計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多久市給与管理・物品調達特別会計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多久市土地区画整理事業特別会計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多久市後期高齢者医療特別会計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4.58</c:v>
                </c:pt>
                <c:pt idx="2">
                  <c:v>#N/A</c:v>
                </c:pt>
                <c:pt idx="3">
                  <c:v>7.37</c:v>
                </c:pt>
                <c:pt idx="4">
                  <c:v>#N/A</c:v>
                </c:pt>
                <c:pt idx="5">
                  <c:v>4.3899999999999997</c:v>
                </c:pt>
                <c:pt idx="6">
                  <c:v>#N/A</c:v>
                </c:pt>
                <c:pt idx="7">
                  <c:v>4.55</c:v>
                </c:pt>
                <c:pt idx="8">
                  <c:v>#N/A</c:v>
                </c:pt>
                <c:pt idx="9">
                  <c:v>4.99</c:v>
                </c:pt>
              </c:numCache>
            </c:numRef>
          </c:val>
        </c:ser>
        <c:ser>
          <c:idx val="7"/>
          <c:order val="7"/>
          <c:tx>
            <c:strRef>
              <c:f>データシート!$A$34</c:f>
              <c:strCache>
                <c:ptCount val="1"/>
                <c:pt idx="0">
                  <c:v>多久市水道事業会計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9.81</c:v>
                </c:pt>
                <c:pt idx="2">
                  <c:v>#N/A</c:v>
                </c:pt>
                <c:pt idx="3">
                  <c:v>10.49</c:v>
                </c:pt>
                <c:pt idx="4">
                  <c:v>#N/A</c:v>
                </c:pt>
                <c:pt idx="5">
                  <c:v>10.19</c:v>
                </c:pt>
                <c:pt idx="6">
                  <c:v>#N/A</c:v>
                </c:pt>
                <c:pt idx="7">
                  <c:v>9.92</c:v>
                </c:pt>
                <c:pt idx="8">
                  <c:v>#N/A</c:v>
                </c:pt>
                <c:pt idx="9">
                  <c:v>9.65</c:v>
                </c:pt>
              </c:numCache>
            </c:numRef>
          </c:val>
        </c:ser>
        <c:ser>
          <c:idx val="8"/>
          <c:order val="8"/>
          <c:tx>
            <c:strRef>
              <c:f>データシート!$A$35</c:f>
              <c:strCache>
                <c:ptCount val="1"/>
                <c:pt idx="0">
                  <c:v>多久市病院事業会計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5.59</c:v>
                </c:pt>
                <c:pt idx="2">
                  <c:v>#N/A</c:v>
                </c:pt>
                <c:pt idx="3">
                  <c:v>6.88</c:v>
                </c:pt>
                <c:pt idx="4">
                  <c:v>#N/A</c:v>
                </c:pt>
                <c:pt idx="5">
                  <c:v>8.6</c:v>
                </c:pt>
                <c:pt idx="6">
                  <c:v>#N/A</c:v>
                </c:pt>
                <c:pt idx="7">
                  <c:v>10.09</c:v>
                </c:pt>
                <c:pt idx="8">
                  <c:v>#N/A</c:v>
                </c:pt>
                <c:pt idx="9">
                  <c:v>11.32</c:v>
                </c:pt>
              </c:numCache>
            </c:numRef>
          </c:val>
        </c:ser>
        <c:ser>
          <c:idx val="9"/>
          <c:order val="9"/>
          <c:tx>
            <c:strRef>
              <c:f>データシート!$A$36</c:f>
              <c:strCache>
                <c:ptCount val="1"/>
                <c:pt idx="0">
                  <c:v>多久市国民健康保険事業特別会計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3.14</c:v>
                </c:pt>
                <c:pt idx="2">
                  <c:v>#N/A</c:v>
                </c:pt>
                <c:pt idx="3">
                  <c:v>2.17</c:v>
                </c:pt>
                <c:pt idx="4">
                  <c:v>#N/A</c:v>
                </c:pt>
                <c:pt idx="5">
                  <c:v>0.67</c:v>
                </c:pt>
                <c:pt idx="6">
                  <c:v>#N/A</c:v>
                </c:pt>
                <c:pt idx="7">
                  <c:v>7.0000000000000007E-2</c:v>
                </c:pt>
                <c:pt idx="8">
                  <c:v>2.52</c:v>
                </c:pt>
                <c:pt idx="9">
                  <c:v>#N/A</c:v>
                </c:pt>
              </c:numCache>
            </c:numRef>
          </c:val>
        </c:ser>
        <c:dLbls>
          <c:showLegendKey val="0"/>
          <c:showVal val="0"/>
          <c:showCatName val="0"/>
          <c:showSerName val="0"/>
          <c:showPercent val="0"/>
          <c:showBubbleSize val="0"/>
        </c:dLbls>
        <c:gapWidth val="150"/>
        <c:overlap val="100"/>
        <c:axId val="112845568"/>
        <c:axId val="112847104"/>
      </c:barChart>
      <c:catAx>
        <c:axId val="1128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47104"/>
        <c:crosses val="autoZero"/>
        <c:auto val="1"/>
        <c:lblAlgn val="ctr"/>
        <c:lblOffset val="100"/>
        <c:tickLblSkip val="1"/>
        <c:tickMarkSkip val="1"/>
        <c:noMultiLvlLbl val="0"/>
      </c:catAx>
      <c:valAx>
        <c:axId val="11284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4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893</c:v>
                </c:pt>
                <c:pt idx="5">
                  <c:v>914</c:v>
                </c:pt>
                <c:pt idx="8">
                  <c:v>899</c:v>
                </c:pt>
                <c:pt idx="11">
                  <c:v>880</c:v>
                </c:pt>
                <c:pt idx="14">
                  <c:v>862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19</c:v>
                </c:pt>
                <c:pt idx="6">
                  <c:v>22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c:v>
                </c:pt>
                <c:pt idx="3">
                  <c:v>18</c:v>
                </c:pt>
                <c:pt idx="6">
                  <c:v>18</c:v>
                </c:pt>
                <c:pt idx="9">
                  <c:v>20</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230</c:v>
                </c:pt>
                <c:pt idx="3">
                  <c:v>222</c:v>
                </c:pt>
                <c:pt idx="6">
                  <c:v>244</c:v>
                </c:pt>
                <c:pt idx="9">
                  <c:v>197</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1316</c:v>
                </c:pt>
                <c:pt idx="3">
                  <c:v>1256</c:v>
                </c:pt>
                <c:pt idx="6">
                  <c:v>1204</c:v>
                </c:pt>
                <c:pt idx="9">
                  <c:v>1210</c:v>
                </c:pt>
                <c:pt idx="12">
                  <c:v>1226</c:v>
                </c:pt>
              </c:numCache>
            </c:numRef>
          </c:val>
        </c:ser>
        <c:dLbls>
          <c:showLegendKey val="0"/>
          <c:showVal val="0"/>
          <c:showCatName val="0"/>
          <c:showSerName val="0"/>
          <c:showPercent val="0"/>
          <c:showBubbleSize val="0"/>
        </c:dLbls>
        <c:gapWidth val="100"/>
        <c:overlap val="100"/>
        <c:axId val="103330176"/>
        <c:axId val="10333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692</c:v>
                </c:pt>
                <c:pt idx="2">
                  <c:v>#N/A</c:v>
                </c:pt>
                <c:pt idx="3">
                  <c:v>#N/A</c:v>
                </c:pt>
                <c:pt idx="4">
                  <c:v>601</c:v>
                </c:pt>
                <c:pt idx="5">
                  <c:v>#N/A</c:v>
                </c:pt>
                <c:pt idx="6">
                  <c:v>#N/A</c:v>
                </c:pt>
                <c:pt idx="7">
                  <c:v>589</c:v>
                </c:pt>
                <c:pt idx="8">
                  <c:v>#N/A</c:v>
                </c:pt>
                <c:pt idx="9">
                  <c:v>#N/A</c:v>
                </c:pt>
                <c:pt idx="10">
                  <c:v>549</c:v>
                </c:pt>
                <c:pt idx="11">
                  <c:v>#N/A</c:v>
                </c:pt>
                <c:pt idx="12">
                  <c:v>#N/A</c:v>
                </c:pt>
                <c:pt idx="13">
                  <c:v>583</c:v>
                </c:pt>
                <c:pt idx="14">
                  <c:v>#N/A</c:v>
                </c:pt>
              </c:numCache>
            </c:numRef>
          </c:val>
          <c:smooth val="0"/>
        </c:ser>
        <c:dLbls>
          <c:showLegendKey val="0"/>
          <c:showVal val="0"/>
          <c:showCatName val="0"/>
          <c:showSerName val="0"/>
          <c:showPercent val="0"/>
          <c:showBubbleSize val="0"/>
        </c:dLbls>
        <c:marker val="1"/>
        <c:smooth val="0"/>
        <c:axId val="103330176"/>
        <c:axId val="103332096"/>
      </c:lineChart>
      <c:catAx>
        <c:axId val="1033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32096"/>
        <c:crosses val="autoZero"/>
        <c:auto val="1"/>
        <c:lblAlgn val="ctr"/>
        <c:lblOffset val="100"/>
        <c:tickLblSkip val="1"/>
        <c:tickMarkSkip val="1"/>
        <c:noMultiLvlLbl val="0"/>
      </c:catAx>
      <c:valAx>
        <c:axId val="10333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9004</c:v>
                </c:pt>
                <c:pt idx="5">
                  <c:v>9157</c:v>
                </c:pt>
                <c:pt idx="8">
                  <c:v>10556</c:v>
                </c:pt>
                <c:pt idx="11">
                  <c:v>10463</c:v>
                </c:pt>
                <c:pt idx="14">
                  <c:v>10506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575</c:v>
                </c:pt>
                <c:pt idx="5">
                  <c:v>512</c:v>
                </c:pt>
                <c:pt idx="8">
                  <c:v>400</c:v>
                </c:pt>
                <c:pt idx="11">
                  <c:v>341</c:v>
                </c:pt>
                <c:pt idx="14">
                  <c:v>705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7192</c:v>
                </c:pt>
                <c:pt idx="5">
                  <c:v>7574</c:v>
                </c:pt>
                <c:pt idx="8">
                  <c:v>7102</c:v>
                </c:pt>
                <c:pt idx="11">
                  <c:v>7816</c:v>
                </c:pt>
                <c:pt idx="14">
                  <c:v>7318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2101</c:v>
                </c:pt>
                <c:pt idx="3">
                  <c:v>2104</c:v>
                </c:pt>
                <c:pt idx="6">
                  <c:v>2123</c:v>
                </c:pt>
                <c:pt idx="9">
                  <c:v>2051</c:v>
                </c:pt>
                <c:pt idx="12">
                  <c:v>1881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96</c:v>
                </c:pt>
                <c:pt idx="3">
                  <c:v>81</c:v>
                </c:pt>
                <c:pt idx="6">
                  <c:v>87</c:v>
                </c:pt>
                <c:pt idx="9">
                  <c:v>138</c:v>
                </c:pt>
                <c:pt idx="12">
                  <c:v>162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4084</c:v>
                </c:pt>
                <c:pt idx="3">
                  <c:v>3806</c:v>
                </c:pt>
                <c:pt idx="6">
                  <c:v>3769</c:v>
                </c:pt>
                <c:pt idx="9">
                  <c:v>3752</c:v>
                </c:pt>
                <c:pt idx="12">
                  <c:v>3648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43</c:v>
                </c:pt>
                <c:pt idx="3">
                  <c:v>24</c:v>
                </c:pt>
                <c:pt idx="6">
                  <c:v>3</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11096</c:v>
                </c:pt>
                <c:pt idx="3">
                  <c:v>11240</c:v>
                </c:pt>
                <c:pt idx="6">
                  <c:v>13026</c:v>
                </c:pt>
                <c:pt idx="9">
                  <c:v>12670</c:v>
                </c:pt>
                <c:pt idx="12">
                  <c:v>12856</c:v>
                </c:pt>
              </c:numCache>
            </c:numRef>
          </c:val>
        </c:ser>
        <c:dLbls>
          <c:showLegendKey val="0"/>
          <c:showVal val="0"/>
          <c:showCatName val="0"/>
          <c:showSerName val="0"/>
          <c:showPercent val="0"/>
          <c:showBubbleSize val="0"/>
        </c:dLbls>
        <c:gapWidth val="100"/>
        <c:overlap val="100"/>
        <c:axId val="113076864"/>
        <c:axId val="11309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648</c:v>
                </c:pt>
                <c:pt idx="2">
                  <c:v>#N/A</c:v>
                </c:pt>
                <c:pt idx="3">
                  <c:v>#N/A</c:v>
                </c:pt>
                <c:pt idx="4">
                  <c:v>13</c:v>
                </c:pt>
                <c:pt idx="5">
                  <c:v>#N/A</c:v>
                </c:pt>
                <c:pt idx="6">
                  <c:v>#N/A</c:v>
                </c:pt>
                <c:pt idx="7">
                  <c:v>949</c:v>
                </c:pt>
                <c:pt idx="8">
                  <c:v>#N/A</c:v>
                </c:pt>
                <c:pt idx="9">
                  <c:v>#N/A</c:v>
                </c:pt>
                <c:pt idx="10">
                  <c:v>0</c:v>
                </c:pt>
                <c:pt idx="11">
                  <c:v>#N/A</c:v>
                </c:pt>
                <c:pt idx="12">
                  <c:v>#N/A</c:v>
                </c:pt>
                <c:pt idx="13">
                  <c:v>17</c:v>
                </c:pt>
                <c:pt idx="14">
                  <c:v>#N/A</c:v>
                </c:pt>
              </c:numCache>
            </c:numRef>
          </c:val>
          <c:smooth val="0"/>
        </c:ser>
        <c:dLbls>
          <c:showLegendKey val="0"/>
          <c:showVal val="0"/>
          <c:showCatName val="0"/>
          <c:showSerName val="0"/>
          <c:showPercent val="0"/>
          <c:showBubbleSize val="0"/>
        </c:dLbls>
        <c:marker val="1"/>
        <c:smooth val="0"/>
        <c:axId val="113076864"/>
        <c:axId val="113095424"/>
      </c:lineChart>
      <c:catAx>
        <c:axId val="1130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095424"/>
        <c:crosses val="autoZero"/>
        <c:auto val="1"/>
        <c:lblAlgn val="ctr"/>
        <c:lblOffset val="100"/>
        <c:tickLblSkip val="1"/>
        <c:tickMarkSkip val="1"/>
        <c:noMultiLvlLbl val="0"/>
      </c:catAx>
      <c:valAx>
        <c:axId val="11309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7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佐賀県多久市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20,519
20,445
96.96
12,270,676
11,334,291
291,680
5,836,274
12,855,696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法人税割が上向き傾向となったが</a:t>
          </a:r>
          <a:r>
            <a:rPr kumimoji="1" lang="ja-JP" altLang="ja-JP" sz="1100">
              <a:solidFill>
                <a:schemeClr val="dk1"/>
              </a:solidFill>
              <a:effectLst/>
              <a:latin typeface="+mn-lt"/>
              <a:ea typeface="+mn-ea"/>
              <a:cs typeface="+mn-cs"/>
            </a:rPr>
            <a:t>、前年度と同ポイントとなった。引き続き、企業誘致による雇用拡大、定住奨励金制度や住宅団地造成による人口増での税収増を図りつつ、歳出削減にも取り組み、財政基盤の強化に努める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7" name="直線コネクタ 66"/>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0" name="直線コネクタ 69"/>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3" name="直線コネクタ 72"/>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6" name="直線コネクタ 75"/>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0" name="円/楕円 89"/>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1" name="テキスト ボックス 90"/>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4" name="円/楕円 93"/>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5" name="テキスト ボックス 94"/>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６年度については経常一般財源は、地方交付税および臨時財政対策債で減となり歳出では扶助費、公債費、人件費等で増となったため前年度に比べ３．５ポイント増となった。今後も公債費や扶助費においては増が見込まれるため、事務事業の見直し、公債費の縮減等をおこない経常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70213</xdr:rowOff>
    </xdr:from>
    <xdr:to>
      <xdr:col>7</xdr:col>
      <xdr:colOff>152400</xdr:colOff>
      <xdr:row>61</xdr:row>
      <xdr:rowOff>19413</xdr:rowOff>
    </xdr:to>
    <xdr:cxnSp macro="">
      <xdr:nvCxnSpPr>
        <xdr:cNvPr id="132" name="直線コネクタ 131"/>
        <xdr:cNvCxnSpPr/>
      </xdr:nvCxnSpPr>
      <xdr:spPr>
        <a:xfrm>
          <a:off x="4114800" y="103572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70213</xdr:rowOff>
    </xdr:from>
    <xdr:to>
      <xdr:col>6</xdr:col>
      <xdr:colOff>0</xdr:colOff>
      <xdr:row>61</xdr:row>
      <xdr:rowOff>33201</xdr:rowOff>
    </xdr:to>
    <xdr:cxnSp macro="">
      <xdr:nvCxnSpPr>
        <xdr:cNvPr id="135" name="直線コネクタ 134"/>
        <xdr:cNvCxnSpPr/>
      </xdr:nvCxnSpPr>
      <xdr:spPr>
        <a:xfrm flipV="1">
          <a:off x="3225800" y="10357213"/>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115026</xdr:rowOff>
    </xdr:from>
    <xdr:to>
      <xdr:col>4</xdr:col>
      <xdr:colOff>482600</xdr:colOff>
      <xdr:row>61</xdr:row>
      <xdr:rowOff>33201</xdr:rowOff>
    </xdr:to>
    <xdr:cxnSp macro="">
      <xdr:nvCxnSpPr>
        <xdr:cNvPr id="138" name="直線コネクタ 137"/>
        <xdr:cNvCxnSpPr/>
      </xdr:nvCxnSpPr>
      <xdr:spPr>
        <a:xfrm>
          <a:off x="2336800" y="1040202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101237</xdr:rowOff>
    </xdr:from>
    <xdr:to>
      <xdr:col>3</xdr:col>
      <xdr:colOff>279400</xdr:colOff>
      <xdr:row>60</xdr:row>
      <xdr:rowOff>115026</xdr:rowOff>
    </xdr:to>
    <xdr:cxnSp macro="">
      <xdr:nvCxnSpPr>
        <xdr:cNvPr id="141" name="直線コネクタ 140"/>
        <xdr:cNvCxnSpPr/>
      </xdr:nvCxnSpPr>
      <xdr:spPr>
        <a:xfrm>
          <a:off x="1447800" y="103882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140063</xdr:rowOff>
    </xdr:from>
    <xdr:to>
      <xdr:col>7</xdr:col>
      <xdr:colOff>203200</xdr:colOff>
      <xdr:row>61</xdr:row>
      <xdr:rowOff>70213</xdr:rowOff>
    </xdr:to>
    <xdr:sp macro="" textlink="">
      <xdr:nvSpPr>
        <xdr:cNvPr id="151" name="円/楕円 150"/>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112140</xdr:rowOff>
    </xdr:from>
    <xdr:ext cx="762000" cy="259045"/>
    <xdr:sp macro="" textlink="">
      <xdr:nvSpPr>
        <xdr:cNvPr id="152" name="財政構造の弾力性該当値テキスト"/>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19413</xdr:rowOff>
    </xdr:from>
    <xdr:to>
      <xdr:col>6</xdr:col>
      <xdr:colOff>50800</xdr:colOff>
      <xdr:row>60</xdr:row>
      <xdr:rowOff>121013</xdr:rowOff>
    </xdr:to>
    <xdr:sp macro="" textlink="">
      <xdr:nvSpPr>
        <xdr:cNvPr id="153" name="円/楕円 152"/>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105790</xdr:rowOff>
    </xdr:from>
    <xdr:ext cx="736600" cy="259045"/>
    <xdr:sp macro="" textlink="">
      <xdr:nvSpPr>
        <xdr:cNvPr id="154" name="テキスト ボックス 153"/>
        <xdr:cNvSpPr txBox="1"/>
      </xdr:nvSpPr>
      <xdr:spPr>
        <a:xfrm>
          <a:off x="3733800" y="103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153851</xdr:rowOff>
    </xdr:from>
    <xdr:to>
      <xdr:col>4</xdr:col>
      <xdr:colOff>533400</xdr:colOff>
      <xdr:row>61</xdr:row>
      <xdr:rowOff>84001</xdr:rowOff>
    </xdr:to>
    <xdr:sp macro="" textlink="">
      <xdr:nvSpPr>
        <xdr:cNvPr id="155" name="円/楕円 154"/>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68778</xdr:rowOff>
    </xdr:from>
    <xdr:ext cx="762000" cy="259045"/>
    <xdr:sp macro="" textlink="">
      <xdr:nvSpPr>
        <xdr:cNvPr id="156" name="テキスト ボックス 155"/>
        <xdr:cNvSpPr txBox="1"/>
      </xdr:nvSpPr>
      <xdr:spPr>
        <a:xfrm>
          <a:off x="2844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64226</xdr:rowOff>
    </xdr:from>
    <xdr:to>
      <xdr:col>3</xdr:col>
      <xdr:colOff>330200</xdr:colOff>
      <xdr:row>60</xdr:row>
      <xdr:rowOff>165826</xdr:rowOff>
    </xdr:to>
    <xdr:sp macro="" textlink="">
      <xdr:nvSpPr>
        <xdr:cNvPr id="157" name="円/楕円 156"/>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150603</xdr:rowOff>
    </xdr:from>
    <xdr:ext cx="762000" cy="259045"/>
    <xdr:sp macro="" textlink="">
      <xdr:nvSpPr>
        <xdr:cNvPr id="158" name="テキスト ボックス 157"/>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50437</xdr:rowOff>
    </xdr:from>
    <xdr:to>
      <xdr:col>2</xdr:col>
      <xdr:colOff>127000</xdr:colOff>
      <xdr:row>60</xdr:row>
      <xdr:rowOff>152037</xdr:rowOff>
    </xdr:to>
    <xdr:sp macro="" textlink="">
      <xdr:nvSpPr>
        <xdr:cNvPr id="159" name="円/楕円 158"/>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136814</xdr:rowOff>
    </xdr:from>
    <xdr:ext cx="762000" cy="259045"/>
    <xdr:sp macro="" textlink="">
      <xdr:nvSpPr>
        <xdr:cNvPr id="160" name="テキスト ボックス 159"/>
        <xdr:cNvSpPr txBox="1"/>
      </xdr:nvSpPr>
      <xdr:spPr>
        <a:xfrm>
          <a:off x="1066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[138,715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こ数年は類似団体よりも低い傾向にあり、平成２６年度も類似団体と比べ１３，４４４円低い数値とはなった。しかし当市の平成２５年度と比較すると６，１６２円の増となった。今後も行政改革大綱等の推進を図り、更なるコストダウン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142050</xdr:rowOff>
    </xdr:from>
    <xdr:to>
      <xdr:col>7</xdr:col>
      <xdr:colOff>152400</xdr:colOff>
      <xdr:row>82</xdr:row>
      <xdr:rowOff>156919</xdr:rowOff>
    </xdr:to>
    <xdr:cxnSp macro="">
      <xdr:nvCxnSpPr>
        <xdr:cNvPr id="192" name="直線コネクタ 191"/>
        <xdr:cNvCxnSpPr/>
      </xdr:nvCxnSpPr>
      <xdr:spPr>
        <a:xfrm>
          <a:off x="4114800" y="14200950"/>
          <a:ext cx="8382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141696</xdr:rowOff>
    </xdr:from>
    <xdr:ext cx="762000" cy="259045"/>
    <xdr:sp macro="" textlink="">
      <xdr:nvSpPr>
        <xdr:cNvPr id="193" name="人件費・物件費等の状況平均値テキスト"/>
        <xdr:cNvSpPr txBox="1"/>
      </xdr:nvSpPr>
      <xdr:spPr>
        <a:xfrm>
          <a:off x="5041900" y="14200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142050</xdr:rowOff>
    </xdr:from>
    <xdr:to>
      <xdr:col>6</xdr:col>
      <xdr:colOff>0</xdr:colOff>
      <xdr:row>82</xdr:row>
      <xdr:rowOff>146303</xdr:rowOff>
    </xdr:to>
    <xdr:cxnSp macro="">
      <xdr:nvCxnSpPr>
        <xdr:cNvPr id="195" name="直線コネクタ 194"/>
        <xdr:cNvCxnSpPr/>
      </xdr:nvCxnSpPr>
      <xdr:spPr>
        <a:xfrm flipV="1">
          <a:off x="3225800" y="14200950"/>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146303</xdr:rowOff>
    </xdr:from>
    <xdr:to>
      <xdr:col>4</xdr:col>
      <xdr:colOff>482600</xdr:colOff>
      <xdr:row>82</xdr:row>
      <xdr:rowOff>147076</xdr:rowOff>
    </xdr:to>
    <xdr:cxnSp macro="">
      <xdr:nvCxnSpPr>
        <xdr:cNvPr id="198" name="直線コネクタ 197"/>
        <xdr:cNvCxnSpPr/>
      </xdr:nvCxnSpPr>
      <xdr:spPr>
        <a:xfrm flipV="1">
          <a:off x="2336800" y="1420520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138168</xdr:rowOff>
    </xdr:from>
    <xdr:to>
      <xdr:col>3</xdr:col>
      <xdr:colOff>279400</xdr:colOff>
      <xdr:row>82</xdr:row>
      <xdr:rowOff>147076</xdr:rowOff>
    </xdr:to>
    <xdr:cxnSp macro="">
      <xdr:nvCxnSpPr>
        <xdr:cNvPr id="201" name="直線コネクタ 200"/>
        <xdr:cNvCxnSpPr/>
      </xdr:nvCxnSpPr>
      <xdr:spPr>
        <a:xfrm>
          <a:off x="1447800" y="1419706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106119</xdr:rowOff>
    </xdr:from>
    <xdr:to>
      <xdr:col>7</xdr:col>
      <xdr:colOff>203200</xdr:colOff>
      <xdr:row>83</xdr:row>
      <xdr:rowOff>36269</xdr:rowOff>
    </xdr:to>
    <xdr:sp macro="" textlink="">
      <xdr:nvSpPr>
        <xdr:cNvPr id="211" name="円/楕円 210"/>
        <xdr:cNvSpPr/>
      </xdr:nvSpPr>
      <xdr:spPr>
        <a:xfrm>
          <a:off x="4902200" y="141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27396</xdr:rowOff>
    </xdr:from>
    <xdr:ext cx="762000" cy="259045"/>
    <xdr:sp macro="" textlink="">
      <xdr:nvSpPr>
        <xdr:cNvPr id="212" name="人件費・物件費等の状況該当値テキスト"/>
        <xdr:cNvSpPr txBox="1"/>
      </xdr:nvSpPr>
      <xdr:spPr>
        <a:xfrm>
          <a:off x="5041900" y="1408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138,715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91250</xdr:rowOff>
    </xdr:from>
    <xdr:to>
      <xdr:col>6</xdr:col>
      <xdr:colOff>50800</xdr:colOff>
      <xdr:row>83</xdr:row>
      <xdr:rowOff>21400</xdr:rowOff>
    </xdr:to>
    <xdr:sp macro="" textlink="">
      <xdr:nvSpPr>
        <xdr:cNvPr id="213" name="円/楕円 212"/>
        <xdr:cNvSpPr/>
      </xdr:nvSpPr>
      <xdr:spPr>
        <a:xfrm>
          <a:off x="4064000" y="1415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31577</xdr:rowOff>
    </xdr:from>
    <xdr:ext cx="736600" cy="259045"/>
    <xdr:sp macro="" textlink="">
      <xdr:nvSpPr>
        <xdr:cNvPr id="214" name="テキスト ボックス 213"/>
        <xdr:cNvSpPr txBox="1"/>
      </xdr:nvSpPr>
      <xdr:spPr>
        <a:xfrm>
          <a:off x="3733800" y="1391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95503</xdr:rowOff>
    </xdr:from>
    <xdr:to>
      <xdr:col>4</xdr:col>
      <xdr:colOff>533400</xdr:colOff>
      <xdr:row>83</xdr:row>
      <xdr:rowOff>25653</xdr:rowOff>
    </xdr:to>
    <xdr:sp macro="" textlink="">
      <xdr:nvSpPr>
        <xdr:cNvPr id="215" name="円/楕円 214"/>
        <xdr:cNvSpPr/>
      </xdr:nvSpPr>
      <xdr:spPr>
        <a:xfrm>
          <a:off x="3175000" y="141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35830</xdr:rowOff>
    </xdr:from>
    <xdr:ext cx="762000" cy="259045"/>
    <xdr:sp macro="" textlink="">
      <xdr:nvSpPr>
        <xdr:cNvPr id="216" name="テキスト ボックス 215"/>
        <xdr:cNvSpPr txBox="1"/>
      </xdr:nvSpPr>
      <xdr:spPr>
        <a:xfrm>
          <a:off x="2844800" y="1392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96276</xdr:rowOff>
    </xdr:from>
    <xdr:to>
      <xdr:col>3</xdr:col>
      <xdr:colOff>330200</xdr:colOff>
      <xdr:row>83</xdr:row>
      <xdr:rowOff>26426</xdr:rowOff>
    </xdr:to>
    <xdr:sp macro="" textlink="">
      <xdr:nvSpPr>
        <xdr:cNvPr id="217" name="円/楕円 216"/>
        <xdr:cNvSpPr/>
      </xdr:nvSpPr>
      <xdr:spPr>
        <a:xfrm>
          <a:off x="2286000" y="141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36603</xdr:rowOff>
    </xdr:from>
    <xdr:ext cx="762000" cy="259045"/>
    <xdr:sp macro="" textlink="">
      <xdr:nvSpPr>
        <xdr:cNvPr id="218" name="テキスト ボックス 217"/>
        <xdr:cNvSpPr txBox="1"/>
      </xdr:nvSpPr>
      <xdr:spPr>
        <a:xfrm>
          <a:off x="1955800" y="1392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87368</xdr:rowOff>
    </xdr:from>
    <xdr:to>
      <xdr:col>2</xdr:col>
      <xdr:colOff>127000</xdr:colOff>
      <xdr:row>83</xdr:row>
      <xdr:rowOff>17518</xdr:rowOff>
    </xdr:to>
    <xdr:sp macro="" textlink="">
      <xdr:nvSpPr>
        <xdr:cNvPr id="219" name="円/楕円 218"/>
        <xdr:cNvSpPr/>
      </xdr:nvSpPr>
      <xdr:spPr>
        <a:xfrm>
          <a:off x="1397000" y="141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27695</xdr:rowOff>
    </xdr:from>
    <xdr:ext cx="762000" cy="259045"/>
    <xdr:sp macro="" textlink="">
      <xdr:nvSpPr>
        <xdr:cNvPr id="220" name="テキスト ボックス 219"/>
        <xdr:cNvSpPr txBox="1"/>
      </xdr:nvSpPr>
      <xdr:spPr>
        <a:xfrm>
          <a:off x="1066800" y="1391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昨年度と比べ０．３ポイント低くなったが類似団体と比べると依然、高い数値となっている。今後も業務量を勘案しながら総人件費の抑制に努める。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24385</xdr:rowOff>
    </xdr:to>
    <xdr:cxnSp macro="">
      <xdr:nvCxnSpPr>
        <xdr:cNvPr id="252" name="直線コネクタ 251"/>
        <xdr:cNvCxnSpPr/>
      </xdr:nvCxnSpPr>
      <xdr:spPr>
        <a:xfrm flipV="1">
          <a:off x="16179800" y="14754606"/>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24385</xdr:rowOff>
    </xdr:from>
    <xdr:to>
      <xdr:col>23</xdr:col>
      <xdr:colOff>406400</xdr:colOff>
      <xdr:row>88</xdr:row>
      <xdr:rowOff>33782</xdr:rowOff>
    </xdr:to>
    <xdr:cxnSp macro="">
      <xdr:nvCxnSpPr>
        <xdr:cNvPr id="255" name="直線コネクタ 254"/>
        <xdr:cNvCxnSpPr/>
      </xdr:nvCxnSpPr>
      <xdr:spPr>
        <a:xfrm flipV="1">
          <a:off x="15290800" y="14769085"/>
          <a:ext cx="889000" cy="3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33782</xdr:rowOff>
    </xdr:from>
    <xdr:to>
      <xdr:col>22</xdr:col>
      <xdr:colOff>203200</xdr:colOff>
      <xdr:row>88</xdr:row>
      <xdr:rowOff>43435</xdr:rowOff>
    </xdr:to>
    <xdr:cxnSp macro="">
      <xdr:nvCxnSpPr>
        <xdr:cNvPr id="258" name="直線コネクタ 257"/>
        <xdr:cNvCxnSpPr/>
      </xdr:nvCxnSpPr>
      <xdr:spPr>
        <a:xfrm flipV="1">
          <a:off x="14401800" y="1512138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166878</xdr:rowOff>
    </xdr:from>
    <xdr:to>
      <xdr:col>21</xdr:col>
      <xdr:colOff>0</xdr:colOff>
      <xdr:row>88</xdr:row>
      <xdr:rowOff>43435</xdr:rowOff>
    </xdr:to>
    <xdr:cxnSp macro="">
      <xdr:nvCxnSpPr>
        <xdr:cNvPr id="261" name="直線コネクタ 260"/>
        <xdr:cNvCxnSpPr/>
      </xdr:nvCxnSpPr>
      <xdr:spPr>
        <a:xfrm>
          <a:off x="13512800" y="14740128"/>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1" name="円/楕円 270"/>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72" name="給与水準   （国との比較）該当値テキスト"/>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3" name="円/楕円 272"/>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4" name="テキスト ボックス 273"/>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154432</xdr:rowOff>
    </xdr:from>
    <xdr:to>
      <xdr:col>22</xdr:col>
      <xdr:colOff>254000</xdr:colOff>
      <xdr:row>88</xdr:row>
      <xdr:rowOff>84582</xdr:rowOff>
    </xdr:to>
    <xdr:sp macro="" textlink="">
      <xdr:nvSpPr>
        <xdr:cNvPr id="275" name="円/楕円 274"/>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69359</xdr:rowOff>
    </xdr:from>
    <xdr:ext cx="762000" cy="259045"/>
    <xdr:sp macro="" textlink="">
      <xdr:nvSpPr>
        <xdr:cNvPr id="276" name="テキスト ボックス 275"/>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7" name="円/楕円 276"/>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78" name="テキスト ボックス 277"/>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116078</xdr:rowOff>
    </xdr:from>
    <xdr:to>
      <xdr:col>19</xdr:col>
      <xdr:colOff>533400</xdr:colOff>
      <xdr:row>86</xdr:row>
      <xdr:rowOff>46228</xdr:rowOff>
    </xdr:to>
    <xdr:sp macro="" textlink="">
      <xdr:nvSpPr>
        <xdr:cNvPr id="279" name="円/楕円 278"/>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31005</xdr:rowOff>
    </xdr:from>
    <xdr:ext cx="762000" cy="259045"/>
    <xdr:sp macro="" textlink="">
      <xdr:nvSpPr>
        <xdr:cNvPr id="280" name="テキスト ボックス 279"/>
        <xdr:cNvSpPr txBox="1"/>
      </xdr:nvSpPr>
      <xdr:spPr>
        <a:xfrm>
          <a:off x="13131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当市の数値は人口千人当たり９．２１人と類似団体の平均を下回ってはいるが、ここ数年は増加傾向に</a:t>
          </a:r>
          <a:r>
            <a:rPr kumimoji="1" lang="ja-JP" altLang="en-US" sz="1100" b="1">
              <a:solidFill>
                <a:srgbClr val="C00000"/>
              </a:solidFill>
              <a:effectLst/>
              <a:latin typeface="+mn-lt"/>
              <a:ea typeface="+mn-ea"/>
              <a:cs typeface="+mn-cs"/>
            </a:rPr>
            <a:t>ある</a:t>
          </a:r>
          <a:r>
            <a:rPr kumimoji="1" lang="ja-JP" altLang="en-US" sz="1100">
              <a:solidFill>
                <a:schemeClr val="dk1"/>
              </a:solidFill>
              <a:effectLst/>
              <a:latin typeface="+mn-lt"/>
              <a:ea typeface="+mn-ea"/>
              <a:cs typeface="+mn-cs"/>
            </a:rPr>
            <a:t>。当市の人口が年々減少していることが原因ではあるが、今後も行政改革の推進を図り、適正な管理に努める。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132020</xdr:rowOff>
    </xdr:from>
    <xdr:to>
      <xdr:col>24</xdr:col>
      <xdr:colOff>558800</xdr:colOff>
      <xdr:row>62</xdr:row>
      <xdr:rowOff>16873</xdr:rowOff>
    </xdr:to>
    <xdr:cxnSp macro="">
      <xdr:nvCxnSpPr>
        <xdr:cNvPr id="317" name="直線コネクタ 316"/>
        <xdr:cNvCxnSpPr/>
      </xdr:nvCxnSpPr>
      <xdr:spPr>
        <a:xfrm>
          <a:off x="16179800" y="10590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132020</xdr:rowOff>
    </xdr:to>
    <xdr:cxnSp macro="">
      <xdr:nvCxnSpPr>
        <xdr:cNvPr id="320" name="直線コネクタ 319"/>
        <xdr:cNvCxnSpPr/>
      </xdr:nvCxnSpPr>
      <xdr:spPr>
        <a:xfrm>
          <a:off x="15290800" y="1058127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122827</xdr:rowOff>
    </xdr:from>
    <xdr:to>
      <xdr:col>22</xdr:col>
      <xdr:colOff>203200</xdr:colOff>
      <xdr:row>61</xdr:row>
      <xdr:rowOff>128572</xdr:rowOff>
    </xdr:to>
    <xdr:cxnSp macro="">
      <xdr:nvCxnSpPr>
        <xdr:cNvPr id="323" name="直線コネクタ 322"/>
        <xdr:cNvCxnSpPr/>
      </xdr:nvCxnSpPr>
      <xdr:spPr>
        <a:xfrm flipV="1">
          <a:off x="14401800" y="1058127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107890</xdr:rowOff>
    </xdr:from>
    <xdr:to>
      <xdr:col>21</xdr:col>
      <xdr:colOff>0</xdr:colOff>
      <xdr:row>61</xdr:row>
      <xdr:rowOff>128572</xdr:rowOff>
    </xdr:to>
    <xdr:cxnSp macro="">
      <xdr:nvCxnSpPr>
        <xdr:cNvPr id="326" name="直線コネクタ 325"/>
        <xdr:cNvCxnSpPr/>
      </xdr:nvCxnSpPr>
      <xdr:spPr>
        <a:xfrm>
          <a:off x="13512800" y="1056634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36" name="円/楕円 335"/>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154050</xdr:rowOff>
    </xdr:from>
    <xdr:ext cx="762000" cy="259045"/>
    <xdr:sp macro="" textlink="">
      <xdr:nvSpPr>
        <xdr:cNvPr id="337" name="定員管理の状況該当値テキスト"/>
        <xdr:cNvSpPr txBox="1"/>
      </xdr:nvSpPr>
      <xdr:spPr>
        <a:xfrm>
          <a:off x="171069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81220</xdr:rowOff>
    </xdr:from>
    <xdr:to>
      <xdr:col>23</xdr:col>
      <xdr:colOff>457200</xdr:colOff>
      <xdr:row>62</xdr:row>
      <xdr:rowOff>11370</xdr:rowOff>
    </xdr:to>
    <xdr:sp macro="" textlink="">
      <xdr:nvSpPr>
        <xdr:cNvPr id="338" name="円/楕円 337"/>
        <xdr:cNvSpPr/>
      </xdr:nvSpPr>
      <xdr:spPr>
        <a:xfrm>
          <a:off x="16129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21547</xdr:rowOff>
    </xdr:from>
    <xdr:ext cx="736600" cy="259045"/>
    <xdr:sp macro="" textlink="">
      <xdr:nvSpPr>
        <xdr:cNvPr id="339" name="テキスト ボックス 338"/>
        <xdr:cNvSpPr txBox="1"/>
      </xdr:nvSpPr>
      <xdr:spPr>
        <a:xfrm>
          <a:off x="15798800" y="1030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72027</xdr:rowOff>
    </xdr:from>
    <xdr:to>
      <xdr:col>22</xdr:col>
      <xdr:colOff>254000</xdr:colOff>
      <xdr:row>62</xdr:row>
      <xdr:rowOff>2177</xdr:rowOff>
    </xdr:to>
    <xdr:sp macro="" textlink="">
      <xdr:nvSpPr>
        <xdr:cNvPr id="340" name="円/楕円 339"/>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12354</xdr:rowOff>
    </xdr:from>
    <xdr:ext cx="762000" cy="259045"/>
    <xdr:sp macro="" textlink="">
      <xdr:nvSpPr>
        <xdr:cNvPr id="341" name="テキスト ボックス 340"/>
        <xdr:cNvSpPr txBox="1"/>
      </xdr:nvSpPr>
      <xdr:spPr>
        <a:xfrm>
          <a:off x="14909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77772</xdr:rowOff>
    </xdr:from>
    <xdr:to>
      <xdr:col>21</xdr:col>
      <xdr:colOff>50800</xdr:colOff>
      <xdr:row>62</xdr:row>
      <xdr:rowOff>7922</xdr:rowOff>
    </xdr:to>
    <xdr:sp macro="" textlink="">
      <xdr:nvSpPr>
        <xdr:cNvPr id="342" name="円/楕円 341"/>
        <xdr:cNvSpPr/>
      </xdr:nvSpPr>
      <xdr:spPr>
        <a:xfrm>
          <a:off x="14351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18099</xdr:rowOff>
    </xdr:from>
    <xdr:ext cx="762000" cy="259045"/>
    <xdr:sp macro="" textlink="">
      <xdr:nvSpPr>
        <xdr:cNvPr id="343" name="テキスト ボックス 342"/>
        <xdr:cNvSpPr txBox="1"/>
      </xdr:nvSpPr>
      <xdr:spPr>
        <a:xfrm>
          <a:off x="14020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57090</xdr:rowOff>
    </xdr:from>
    <xdr:to>
      <xdr:col>19</xdr:col>
      <xdr:colOff>533400</xdr:colOff>
      <xdr:row>61</xdr:row>
      <xdr:rowOff>158690</xdr:rowOff>
    </xdr:to>
    <xdr:sp macro="" textlink="">
      <xdr:nvSpPr>
        <xdr:cNvPr id="344" name="円/楕円 343"/>
        <xdr:cNvSpPr/>
      </xdr:nvSpPr>
      <xdr:spPr>
        <a:xfrm>
          <a:off x="13462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168867</xdr:rowOff>
    </xdr:from>
    <xdr:ext cx="762000" cy="259045"/>
    <xdr:sp macro="" textlink="">
      <xdr:nvSpPr>
        <xdr:cNvPr id="345" name="テキスト ボックス 344"/>
        <xdr:cNvSpPr txBox="1"/>
      </xdr:nvSpPr>
      <xdr:spPr>
        <a:xfrm>
          <a:off x="13131800" y="102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こ数年は類似団体の平均よりも低い水準であり、当市の昨年度に比べても０．２ポイント低くはなったが、逆に類似団体と比べると０．４ポイント高くなった。今後も学校跡地跡施設対策事業、広域クリーンセンター建設事業、温泉保養宿泊施設再生整備事業等の大型事業が予定されているため、数値の悪化が懸念されている。できるだけ補助事業（補助金）の活用をおこない、過度な地方債に頼らない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23495</xdr:rowOff>
    </xdr:from>
    <xdr:to>
      <xdr:col>24</xdr:col>
      <xdr:colOff>558800</xdr:colOff>
      <xdr:row>38</xdr:row>
      <xdr:rowOff>28321</xdr:rowOff>
    </xdr:to>
    <xdr:cxnSp macro="">
      <xdr:nvCxnSpPr>
        <xdr:cNvPr id="377" name="直線コネクタ 376"/>
        <xdr:cNvCxnSpPr/>
      </xdr:nvCxnSpPr>
      <xdr:spPr>
        <a:xfrm flipV="1">
          <a:off x="16179800" y="653859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28321</xdr:rowOff>
    </xdr:from>
    <xdr:to>
      <xdr:col>23</xdr:col>
      <xdr:colOff>406400</xdr:colOff>
      <xdr:row>38</xdr:row>
      <xdr:rowOff>47625</xdr:rowOff>
    </xdr:to>
    <xdr:cxnSp macro="">
      <xdr:nvCxnSpPr>
        <xdr:cNvPr id="380" name="直線コネクタ 379"/>
        <xdr:cNvCxnSpPr/>
      </xdr:nvCxnSpPr>
      <xdr:spPr>
        <a:xfrm flipV="1">
          <a:off x="15290800" y="65434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47625</xdr:rowOff>
    </xdr:from>
    <xdr:to>
      <xdr:col>22</xdr:col>
      <xdr:colOff>203200</xdr:colOff>
      <xdr:row>38</xdr:row>
      <xdr:rowOff>62103</xdr:rowOff>
    </xdr:to>
    <xdr:cxnSp macro="">
      <xdr:nvCxnSpPr>
        <xdr:cNvPr id="383" name="直線コネクタ 382"/>
        <xdr:cNvCxnSpPr/>
      </xdr:nvCxnSpPr>
      <xdr:spPr>
        <a:xfrm flipV="1">
          <a:off x="14401800" y="656272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62103</xdr:rowOff>
    </xdr:from>
    <xdr:to>
      <xdr:col>21</xdr:col>
      <xdr:colOff>0</xdr:colOff>
      <xdr:row>38</xdr:row>
      <xdr:rowOff>93472</xdr:rowOff>
    </xdr:to>
    <xdr:cxnSp macro="">
      <xdr:nvCxnSpPr>
        <xdr:cNvPr id="386" name="直線コネクタ 385"/>
        <xdr:cNvCxnSpPr/>
      </xdr:nvCxnSpPr>
      <xdr:spPr>
        <a:xfrm flipV="1">
          <a:off x="13512800" y="657720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144145</xdr:rowOff>
    </xdr:from>
    <xdr:to>
      <xdr:col>24</xdr:col>
      <xdr:colOff>609600</xdr:colOff>
      <xdr:row>38</xdr:row>
      <xdr:rowOff>74295</xdr:rowOff>
    </xdr:to>
    <xdr:sp macro="" textlink="">
      <xdr:nvSpPr>
        <xdr:cNvPr id="396" name="円/楕円 395"/>
        <xdr:cNvSpPr/>
      </xdr:nvSpPr>
      <xdr:spPr>
        <a:xfrm>
          <a:off x="169672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116222</xdr:rowOff>
    </xdr:from>
    <xdr:ext cx="762000" cy="259045"/>
    <xdr:sp macro="" textlink="">
      <xdr:nvSpPr>
        <xdr:cNvPr id="397" name="公債費負担の状況該当値テキスト"/>
        <xdr:cNvSpPr txBox="1"/>
      </xdr:nvSpPr>
      <xdr:spPr>
        <a:xfrm>
          <a:off x="17106900" y="645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148971</xdr:rowOff>
    </xdr:from>
    <xdr:to>
      <xdr:col>23</xdr:col>
      <xdr:colOff>457200</xdr:colOff>
      <xdr:row>38</xdr:row>
      <xdr:rowOff>79121</xdr:rowOff>
    </xdr:to>
    <xdr:sp macro="" textlink="">
      <xdr:nvSpPr>
        <xdr:cNvPr id="398" name="円/楕円 397"/>
        <xdr:cNvSpPr/>
      </xdr:nvSpPr>
      <xdr:spPr>
        <a:xfrm>
          <a:off x="161290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89298</xdr:rowOff>
    </xdr:from>
    <xdr:ext cx="736600" cy="259045"/>
    <xdr:sp macro="" textlink="">
      <xdr:nvSpPr>
        <xdr:cNvPr id="399" name="テキスト ボックス 398"/>
        <xdr:cNvSpPr txBox="1"/>
      </xdr:nvSpPr>
      <xdr:spPr>
        <a:xfrm>
          <a:off x="15798800" y="626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168275</xdr:rowOff>
    </xdr:from>
    <xdr:to>
      <xdr:col>22</xdr:col>
      <xdr:colOff>254000</xdr:colOff>
      <xdr:row>38</xdr:row>
      <xdr:rowOff>98425</xdr:rowOff>
    </xdr:to>
    <xdr:sp macro="" textlink="">
      <xdr:nvSpPr>
        <xdr:cNvPr id="400" name="円/楕円 399"/>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108602</xdr:rowOff>
    </xdr:from>
    <xdr:ext cx="762000" cy="259045"/>
    <xdr:sp macro="" textlink="">
      <xdr:nvSpPr>
        <xdr:cNvPr id="401" name="テキスト ボックス 400"/>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11303</xdr:rowOff>
    </xdr:from>
    <xdr:to>
      <xdr:col>21</xdr:col>
      <xdr:colOff>50800</xdr:colOff>
      <xdr:row>38</xdr:row>
      <xdr:rowOff>112903</xdr:rowOff>
    </xdr:to>
    <xdr:sp macro="" textlink="">
      <xdr:nvSpPr>
        <xdr:cNvPr id="402" name="円/楕円 401"/>
        <xdr:cNvSpPr/>
      </xdr:nvSpPr>
      <xdr:spPr>
        <a:xfrm>
          <a:off x="14351000" y="65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123080</xdr:rowOff>
    </xdr:from>
    <xdr:ext cx="762000" cy="259045"/>
    <xdr:sp macro="" textlink="">
      <xdr:nvSpPr>
        <xdr:cNvPr id="403" name="テキスト ボックス 402"/>
        <xdr:cNvSpPr txBox="1"/>
      </xdr:nvSpPr>
      <xdr:spPr>
        <a:xfrm>
          <a:off x="14020800" y="62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42672</xdr:rowOff>
    </xdr:from>
    <xdr:to>
      <xdr:col>19</xdr:col>
      <xdr:colOff>533400</xdr:colOff>
      <xdr:row>38</xdr:row>
      <xdr:rowOff>144272</xdr:rowOff>
    </xdr:to>
    <xdr:sp macro="" textlink="">
      <xdr:nvSpPr>
        <xdr:cNvPr id="404" name="円/楕円 403"/>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154449</xdr:rowOff>
    </xdr:from>
    <xdr:ext cx="762000" cy="259045"/>
    <xdr:sp macro="" textlink="">
      <xdr:nvSpPr>
        <xdr:cNvPr id="405" name="テキスト ボックス 404"/>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比率は０．３ポイントと類似団体の全国平均、佐賀県平均と比べても低い数値となっているが、充当可能基金については特定目的基金が大半をしめているので、今後も新規・既存事業の点検、新規発行地方債の抑制等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39"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0" name="フローチャート : 判断 439"/>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142219</xdr:rowOff>
    </xdr:from>
    <xdr:to>
      <xdr:col>22</xdr:col>
      <xdr:colOff>203200</xdr:colOff>
      <xdr:row>14</xdr:row>
      <xdr:rowOff>8975</xdr:rowOff>
    </xdr:to>
    <xdr:cxnSp macro="">
      <xdr:nvCxnSpPr>
        <xdr:cNvPr id="441" name="直線コネクタ 440"/>
        <xdr:cNvCxnSpPr/>
      </xdr:nvCxnSpPr>
      <xdr:spPr>
        <a:xfrm>
          <a:off x="14401800" y="237106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3" name="テキスト ボックス 442"/>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142219</xdr:rowOff>
    </xdr:from>
    <xdr:to>
      <xdr:col>21</xdr:col>
      <xdr:colOff>0</xdr:colOff>
      <xdr:row>13</xdr:row>
      <xdr:rowOff>167153</xdr:rowOff>
    </xdr:to>
    <xdr:cxnSp macro="">
      <xdr:nvCxnSpPr>
        <xdr:cNvPr id="444" name="直線コネクタ 443"/>
        <xdr:cNvCxnSpPr/>
      </xdr:nvCxnSpPr>
      <xdr:spPr>
        <a:xfrm flipV="1">
          <a:off x="13512800" y="237106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5" name="フローチャート : 判断 444"/>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6" name="テキスト ボックス 445"/>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7" name="フローチャート : 判断 446"/>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8" name="テキスト ボックス 447"/>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9" name="フローチャート : 判断 448"/>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0" name="テキスト ボックス 449"/>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91620</xdr:rowOff>
    </xdr:from>
    <xdr:to>
      <xdr:col>24</xdr:col>
      <xdr:colOff>609600</xdr:colOff>
      <xdr:row>14</xdr:row>
      <xdr:rowOff>21770</xdr:rowOff>
    </xdr:to>
    <xdr:sp macro="" textlink="">
      <xdr:nvSpPr>
        <xdr:cNvPr id="456" name="円/楕円 455"/>
        <xdr:cNvSpPr/>
      </xdr:nvSpPr>
      <xdr:spPr>
        <a:xfrm>
          <a:off x="16967200" y="23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12897</xdr:rowOff>
    </xdr:from>
    <xdr:ext cx="762000" cy="259045"/>
    <xdr:sp macro="" textlink="">
      <xdr:nvSpPr>
        <xdr:cNvPr id="457" name="将来負担の状況該当値テキスト"/>
        <xdr:cNvSpPr txBox="1"/>
      </xdr:nvSpPr>
      <xdr:spPr>
        <a:xfrm>
          <a:off x="17106900" y="22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129625</xdr:rowOff>
    </xdr:from>
    <xdr:to>
      <xdr:col>22</xdr:col>
      <xdr:colOff>254000</xdr:colOff>
      <xdr:row>14</xdr:row>
      <xdr:rowOff>59775</xdr:rowOff>
    </xdr:to>
    <xdr:sp macro="" textlink="">
      <xdr:nvSpPr>
        <xdr:cNvPr id="458" name="円/楕円 457"/>
        <xdr:cNvSpPr/>
      </xdr:nvSpPr>
      <xdr:spPr>
        <a:xfrm>
          <a:off x="15240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69952</xdr:rowOff>
    </xdr:from>
    <xdr:ext cx="762000" cy="259045"/>
    <xdr:sp macro="" textlink="">
      <xdr:nvSpPr>
        <xdr:cNvPr id="459" name="テキスト ボックス 458"/>
        <xdr:cNvSpPr txBox="1"/>
      </xdr:nvSpPr>
      <xdr:spPr>
        <a:xfrm>
          <a:off x="14909800" y="21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91419</xdr:rowOff>
    </xdr:from>
    <xdr:to>
      <xdr:col>21</xdr:col>
      <xdr:colOff>50800</xdr:colOff>
      <xdr:row>14</xdr:row>
      <xdr:rowOff>21569</xdr:rowOff>
    </xdr:to>
    <xdr:sp macro="" textlink="">
      <xdr:nvSpPr>
        <xdr:cNvPr id="460" name="円/楕円 459"/>
        <xdr:cNvSpPr/>
      </xdr:nvSpPr>
      <xdr:spPr>
        <a:xfrm>
          <a:off x="14351000" y="2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31746</xdr:rowOff>
    </xdr:from>
    <xdr:ext cx="762000" cy="259045"/>
    <xdr:sp macro="" textlink="">
      <xdr:nvSpPr>
        <xdr:cNvPr id="461" name="テキスト ボックス 460"/>
        <xdr:cNvSpPr txBox="1"/>
      </xdr:nvSpPr>
      <xdr:spPr>
        <a:xfrm>
          <a:off x="14020800" y="20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116353</xdr:rowOff>
    </xdr:from>
    <xdr:to>
      <xdr:col>19</xdr:col>
      <xdr:colOff>533400</xdr:colOff>
      <xdr:row>14</xdr:row>
      <xdr:rowOff>46503</xdr:rowOff>
    </xdr:to>
    <xdr:sp macro="" textlink="">
      <xdr:nvSpPr>
        <xdr:cNvPr id="462" name="円/楕円 461"/>
        <xdr:cNvSpPr/>
      </xdr:nvSpPr>
      <xdr:spPr>
        <a:xfrm>
          <a:off x="13462000" y="23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56680</xdr:rowOff>
    </xdr:from>
    <xdr:ext cx="762000" cy="259045"/>
    <xdr:sp macro="" textlink="">
      <xdr:nvSpPr>
        <xdr:cNvPr id="463" name="テキスト ボックス 462"/>
        <xdr:cNvSpPr txBox="1"/>
      </xdr:nvSpPr>
      <xdr:spPr>
        <a:xfrm>
          <a:off x="13131800" y="211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佐賀県多久市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20,519
20,445
96.96
12,270,676
11,334,291
291,680
5,836,274
12,855,696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昨年度よりも０．３ポイント高くなった。類似団体と比べても高い数値となっているので今後も適正な定員管理を行い、人件費の抑制に努める。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77470</xdr:rowOff>
    </xdr:to>
    <xdr:cxnSp macro="">
      <xdr:nvCxnSpPr>
        <xdr:cNvPr id="64" name="直線コネクタ 63"/>
        <xdr:cNvCxnSpPr/>
      </xdr:nvCxnSpPr>
      <xdr:spPr>
        <a:xfrm>
          <a:off x="3987800" y="639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38</xdr:row>
      <xdr:rowOff>81280</xdr:rowOff>
    </xdr:to>
    <xdr:cxnSp macro="">
      <xdr:nvCxnSpPr>
        <xdr:cNvPr id="67" name="直線コネクタ 66"/>
        <xdr:cNvCxnSpPr/>
      </xdr:nvCxnSpPr>
      <xdr:spPr>
        <a:xfrm flipV="1">
          <a:off x="3098800" y="6398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81280</xdr:rowOff>
    </xdr:to>
    <xdr:cxnSp macro="">
      <xdr:nvCxnSpPr>
        <xdr:cNvPr id="70" name="直線コネクタ 69"/>
        <xdr:cNvCxnSpPr/>
      </xdr:nvCxnSpPr>
      <xdr:spPr>
        <a:xfrm>
          <a:off x="2209800" y="6482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138430</xdr:rowOff>
    </xdr:to>
    <xdr:cxnSp macro="">
      <xdr:nvCxnSpPr>
        <xdr:cNvPr id="73" name="直線コネクタ 72"/>
        <xdr:cNvCxnSpPr/>
      </xdr:nvCxnSpPr>
      <xdr:spPr>
        <a:xfrm>
          <a:off x="1320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3" name="円/楕円 82"/>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4"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5" name="円/楕円 84"/>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6" name="テキスト ボックス 85"/>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1" name="円/楕円 90"/>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2" name="テキスト ボックス 91"/>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ここ数年は類似団体の平均よりも低い</a:t>
          </a:r>
          <a:r>
            <a:rPr kumimoji="1" lang="ja-JP" altLang="en-US" sz="1100">
              <a:solidFill>
                <a:schemeClr val="dk1"/>
              </a:solidFill>
              <a:effectLst/>
              <a:latin typeface="+mn-lt"/>
              <a:ea typeface="+mn-ea"/>
              <a:cs typeface="+mn-cs"/>
            </a:rPr>
            <a:t>数値で移行している。物件費の中で割合の多い委託料については、民間委託や指定管理者制度を導入しコストの見直しを積極的におこない数値低下につながるよう努める。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137886</xdr:rowOff>
    </xdr:from>
    <xdr:to>
      <xdr:col>24</xdr:col>
      <xdr:colOff>31750</xdr:colOff>
      <xdr:row>15</xdr:row>
      <xdr:rowOff>31750</xdr:rowOff>
    </xdr:to>
    <xdr:cxnSp macro="">
      <xdr:nvCxnSpPr>
        <xdr:cNvPr id="127" name="直線コネクタ 126"/>
        <xdr:cNvCxnSpPr/>
      </xdr:nvCxnSpPr>
      <xdr:spPr>
        <a:xfrm>
          <a:off x="15671800" y="2538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15</xdr:row>
      <xdr:rowOff>86179</xdr:rowOff>
    </xdr:to>
    <xdr:cxnSp macro="">
      <xdr:nvCxnSpPr>
        <xdr:cNvPr id="130" name="直線コネクタ 129"/>
        <xdr:cNvCxnSpPr/>
      </xdr:nvCxnSpPr>
      <xdr:spPr>
        <a:xfrm flipV="1">
          <a:off x="14782800" y="25381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140607</xdr:rowOff>
    </xdr:to>
    <xdr:cxnSp macro="">
      <xdr:nvCxnSpPr>
        <xdr:cNvPr id="133" name="直線コネクタ 132"/>
        <xdr:cNvCxnSpPr/>
      </xdr:nvCxnSpPr>
      <xdr:spPr>
        <a:xfrm flipV="1">
          <a:off x="13893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140607</xdr:rowOff>
    </xdr:to>
    <xdr:cxnSp macro="">
      <xdr:nvCxnSpPr>
        <xdr:cNvPr id="136" name="直線コネクタ 135"/>
        <xdr:cNvCxnSpPr/>
      </xdr:nvCxnSpPr>
      <xdr:spPr>
        <a:xfrm>
          <a:off x="13004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6" name="円/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48" name="円/楕円 147"/>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49" name="テキスト ボックス 148"/>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0" name="円/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2" name="円/楕円 151"/>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53" name="テキスト ボックス 152"/>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4" name="円/楕円 153"/>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5" name="テキスト ボックス 154"/>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と比べ０．９ポイント高くなっている。以前より類似団体と比べても高い数値となっており、要因としては高齢化率が高いことによる老人福祉費、ほかに障害者支援費、児童福祉費が数値を押し上げている。扶助費については、今後も増加傾向にあるが制度の見直し等を進めていくことで財政圧迫要因とならないよう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29028</xdr:rowOff>
    </xdr:to>
    <xdr:cxnSp macro="">
      <xdr:nvCxnSpPr>
        <xdr:cNvPr id="190" name="直線コネクタ 189"/>
        <xdr:cNvCxnSpPr/>
      </xdr:nvCxnSpPr>
      <xdr:spPr>
        <a:xfrm>
          <a:off x="3987800" y="9875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48078</xdr:rowOff>
    </xdr:from>
    <xdr:to>
      <xdr:col>5</xdr:col>
      <xdr:colOff>549275</xdr:colOff>
      <xdr:row>57</xdr:row>
      <xdr:rowOff>102507</xdr:rowOff>
    </xdr:to>
    <xdr:cxnSp macro="">
      <xdr:nvCxnSpPr>
        <xdr:cNvPr id="193" name="直線コネクタ 192"/>
        <xdr:cNvCxnSpPr/>
      </xdr:nvCxnSpPr>
      <xdr:spPr>
        <a:xfrm>
          <a:off x="3098800" y="982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48078</xdr:rowOff>
    </xdr:to>
    <xdr:cxnSp macro="">
      <xdr:nvCxnSpPr>
        <xdr:cNvPr id="196" name="直線コネクタ 195"/>
        <xdr:cNvCxnSpPr/>
      </xdr:nvCxnSpPr>
      <xdr:spPr>
        <a:xfrm>
          <a:off x="2209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91622</xdr:rowOff>
    </xdr:to>
    <xdr:cxnSp macro="">
      <xdr:nvCxnSpPr>
        <xdr:cNvPr id="199" name="直線コネクタ 198"/>
        <xdr:cNvCxnSpPr/>
      </xdr:nvCxnSpPr>
      <xdr:spPr>
        <a:xfrm flipV="1">
          <a:off x="1320800" y="9766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168728</xdr:rowOff>
    </xdr:from>
    <xdr:to>
      <xdr:col>4</xdr:col>
      <xdr:colOff>396875</xdr:colOff>
      <xdr:row>57</xdr:row>
      <xdr:rowOff>98878</xdr:rowOff>
    </xdr:to>
    <xdr:sp macro="" textlink="">
      <xdr:nvSpPr>
        <xdr:cNvPr id="213" name="円/楕円 212"/>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83655</xdr:rowOff>
    </xdr:from>
    <xdr:ext cx="762000" cy="259045"/>
    <xdr:sp macro="" textlink="">
      <xdr:nvSpPr>
        <xdr:cNvPr id="214" name="テキスト ボックス 213"/>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17" name="円/楕円 216"/>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18" name="テキスト ボックス 217"/>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べると０．７ポイント高くなっており、当市の昨年度と比べても０．６ポイント高くなっている。原因としては繰出金の増加によるものである。高齢化率が高いために介護保険や後期高齢者医療に係る繰出金が増加傾向にあるため、今後も数値の上昇が懸念されている。なお、当該費用については、負担に係る合理的判断を今後もおこなっていく。公共下水道や農業集落排水事業については、維持管理経費等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100330</xdr:rowOff>
    </xdr:to>
    <xdr:cxnSp macro="">
      <xdr:nvCxnSpPr>
        <xdr:cNvPr id="251" name="直線コネクタ 250"/>
        <xdr:cNvCxnSpPr/>
      </xdr:nvCxnSpPr>
      <xdr:spPr>
        <a:xfrm>
          <a:off x="15671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107950</xdr:rowOff>
    </xdr:to>
    <xdr:cxnSp macro="">
      <xdr:nvCxnSpPr>
        <xdr:cNvPr id="254" name="直線コネクタ 253"/>
        <xdr:cNvCxnSpPr/>
      </xdr:nvCxnSpPr>
      <xdr:spPr>
        <a:xfrm flipV="1">
          <a:off x="14782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107950</xdr:rowOff>
    </xdr:to>
    <xdr:cxnSp macro="">
      <xdr:nvCxnSpPr>
        <xdr:cNvPr id="257" name="直線コネクタ 256"/>
        <xdr:cNvCxnSpPr/>
      </xdr:nvCxnSpPr>
      <xdr:spPr>
        <a:xfrm>
          <a:off x="13893800" y="975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60" name="直線コネクタ 259"/>
        <xdr:cNvCxnSpPr/>
      </xdr:nvCxnSpPr>
      <xdr:spPr>
        <a:xfrm flipV="1">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6" name="円/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7" name="テキスト ボックス 27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こ数年類似団体よりも上回っている状態が続いている。平成２６年度においても類似団体と比べ２．１ポイント高くなっている。現状として、経常的な補助金が多いので、今後も補助率の見直しや金額の削減等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134620</xdr:rowOff>
    </xdr:from>
    <xdr:to>
      <xdr:col>24</xdr:col>
      <xdr:colOff>31750</xdr:colOff>
      <xdr:row>35</xdr:row>
      <xdr:rowOff>157480</xdr:rowOff>
    </xdr:to>
    <xdr:cxnSp macro="">
      <xdr:nvCxnSpPr>
        <xdr:cNvPr id="311" name="直線コネクタ 310"/>
        <xdr:cNvCxnSpPr/>
      </xdr:nvCxnSpPr>
      <xdr:spPr>
        <a:xfrm>
          <a:off x="15671800" y="6135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119380</xdr:rowOff>
    </xdr:from>
    <xdr:to>
      <xdr:col>22</xdr:col>
      <xdr:colOff>565150</xdr:colOff>
      <xdr:row>35</xdr:row>
      <xdr:rowOff>134620</xdr:rowOff>
    </xdr:to>
    <xdr:cxnSp macro="">
      <xdr:nvCxnSpPr>
        <xdr:cNvPr id="314" name="直線コネクタ 313"/>
        <xdr:cNvCxnSpPr/>
      </xdr:nvCxnSpPr>
      <xdr:spPr>
        <a:xfrm>
          <a:off x="14782800" y="6120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119380</xdr:rowOff>
    </xdr:from>
    <xdr:to>
      <xdr:col>21</xdr:col>
      <xdr:colOff>361950</xdr:colOff>
      <xdr:row>35</xdr:row>
      <xdr:rowOff>130810</xdr:rowOff>
    </xdr:to>
    <xdr:cxnSp macro="">
      <xdr:nvCxnSpPr>
        <xdr:cNvPr id="317" name="直線コネクタ 316"/>
        <xdr:cNvCxnSpPr/>
      </xdr:nvCxnSpPr>
      <xdr:spPr>
        <a:xfrm flipV="1">
          <a:off x="13893800" y="6120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130810</xdr:rowOff>
    </xdr:to>
    <xdr:cxnSp macro="">
      <xdr:nvCxnSpPr>
        <xdr:cNvPr id="320" name="直線コネクタ 319"/>
        <xdr:cNvCxnSpPr/>
      </xdr:nvCxnSpPr>
      <xdr:spPr>
        <a:xfrm>
          <a:off x="13004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106680</xdr:rowOff>
    </xdr:from>
    <xdr:to>
      <xdr:col>24</xdr:col>
      <xdr:colOff>82550</xdr:colOff>
      <xdr:row>36</xdr:row>
      <xdr:rowOff>36830</xdr:rowOff>
    </xdr:to>
    <xdr:sp macro="" textlink="">
      <xdr:nvSpPr>
        <xdr:cNvPr id="330" name="円/楕円 329"/>
        <xdr:cNvSpPr/>
      </xdr:nvSpPr>
      <xdr:spPr>
        <a:xfrm>
          <a:off x="16459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78757</xdr:rowOff>
    </xdr:from>
    <xdr:ext cx="762000" cy="259045"/>
    <xdr:sp macro="" textlink="">
      <xdr:nvSpPr>
        <xdr:cNvPr id="331" name="補助費等該当値テキスト"/>
        <xdr:cNvSpPr txBox="1"/>
      </xdr:nvSpPr>
      <xdr:spPr>
        <a:xfrm>
          <a:off x="16598900" y="60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83820</xdr:rowOff>
    </xdr:from>
    <xdr:to>
      <xdr:col>22</xdr:col>
      <xdr:colOff>615950</xdr:colOff>
      <xdr:row>36</xdr:row>
      <xdr:rowOff>13970</xdr:rowOff>
    </xdr:to>
    <xdr:sp macro="" textlink="">
      <xdr:nvSpPr>
        <xdr:cNvPr id="332" name="円/楕円 331"/>
        <xdr:cNvSpPr/>
      </xdr:nvSpPr>
      <xdr:spPr>
        <a:xfrm>
          <a:off x="15621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170197</xdr:rowOff>
    </xdr:from>
    <xdr:ext cx="736600" cy="259045"/>
    <xdr:sp macro="" textlink="">
      <xdr:nvSpPr>
        <xdr:cNvPr id="333" name="テキスト ボックス 332"/>
        <xdr:cNvSpPr txBox="1"/>
      </xdr:nvSpPr>
      <xdr:spPr>
        <a:xfrm>
          <a:off x="15290800" y="617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68580</xdr:rowOff>
    </xdr:from>
    <xdr:to>
      <xdr:col>21</xdr:col>
      <xdr:colOff>412750</xdr:colOff>
      <xdr:row>35</xdr:row>
      <xdr:rowOff>170180</xdr:rowOff>
    </xdr:to>
    <xdr:sp macro="" textlink="">
      <xdr:nvSpPr>
        <xdr:cNvPr id="334" name="円/楕円 333"/>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154957</xdr:rowOff>
    </xdr:from>
    <xdr:ext cx="762000" cy="259045"/>
    <xdr:sp macro="" textlink="">
      <xdr:nvSpPr>
        <xdr:cNvPr id="335" name="テキスト ボックス 334"/>
        <xdr:cNvSpPr txBox="1"/>
      </xdr:nvSpPr>
      <xdr:spPr>
        <a:xfrm>
          <a:off x="14401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80010</xdr:rowOff>
    </xdr:from>
    <xdr:to>
      <xdr:col>20</xdr:col>
      <xdr:colOff>209550</xdr:colOff>
      <xdr:row>36</xdr:row>
      <xdr:rowOff>10160</xdr:rowOff>
    </xdr:to>
    <xdr:sp macro="" textlink="">
      <xdr:nvSpPr>
        <xdr:cNvPr id="336" name="円/楕円 335"/>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166387</xdr:rowOff>
    </xdr:from>
    <xdr:ext cx="762000" cy="259045"/>
    <xdr:sp macro="" textlink="">
      <xdr:nvSpPr>
        <xdr:cNvPr id="337" name="テキスト ボックス 336"/>
        <xdr:cNvSpPr txBox="1"/>
      </xdr:nvSpPr>
      <xdr:spPr>
        <a:xfrm>
          <a:off x="13512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135907</xdr:rowOff>
    </xdr:from>
    <xdr:ext cx="762000" cy="259045"/>
    <xdr:sp macro="" textlink="">
      <xdr:nvSpPr>
        <xdr:cNvPr id="339" name="テキスト ボックス 338"/>
        <xdr:cNvSpPr txBox="1"/>
      </xdr:nvSpPr>
      <xdr:spPr>
        <a:xfrm>
          <a:off x="12623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６年度は類似団体よりも高い数値となった。今後も温泉保養宿泊施設再生整備事業や広域クリーンセンター建設事業等の大型事業が予定されており公債費の増加が懸念されているため、慎重な財政運営を実行し、公債費の縮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37465</xdr:rowOff>
    </xdr:to>
    <xdr:cxnSp macro="">
      <xdr:nvCxnSpPr>
        <xdr:cNvPr id="371" name="直線コネクタ 370"/>
        <xdr:cNvCxnSpPr/>
      </xdr:nvCxnSpPr>
      <xdr:spPr>
        <a:xfrm>
          <a:off x="3987800" y="128866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35560</xdr:rowOff>
    </xdr:to>
    <xdr:cxnSp macro="">
      <xdr:nvCxnSpPr>
        <xdr:cNvPr id="374" name="直線コネクタ 373"/>
        <xdr:cNvCxnSpPr/>
      </xdr:nvCxnSpPr>
      <xdr:spPr>
        <a:xfrm flipV="1">
          <a:off x="3098800" y="1288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35560</xdr:rowOff>
    </xdr:from>
    <xdr:to>
      <xdr:col>4</xdr:col>
      <xdr:colOff>346075</xdr:colOff>
      <xdr:row>75</xdr:row>
      <xdr:rowOff>39370</xdr:rowOff>
    </xdr:to>
    <xdr:cxnSp macro="">
      <xdr:nvCxnSpPr>
        <xdr:cNvPr id="377" name="直線コネクタ 376"/>
        <xdr:cNvCxnSpPr/>
      </xdr:nvCxnSpPr>
      <xdr:spPr>
        <a:xfrm flipV="1">
          <a:off x="2209800" y="12894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48895</xdr:rowOff>
    </xdr:to>
    <xdr:cxnSp macro="">
      <xdr:nvCxnSpPr>
        <xdr:cNvPr id="380" name="直線コネクタ 379"/>
        <xdr:cNvCxnSpPr/>
      </xdr:nvCxnSpPr>
      <xdr:spPr>
        <a:xfrm flipV="1">
          <a:off x="1320800" y="128981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158115</xdr:rowOff>
    </xdr:from>
    <xdr:to>
      <xdr:col>7</xdr:col>
      <xdr:colOff>66675</xdr:colOff>
      <xdr:row>75</xdr:row>
      <xdr:rowOff>88265</xdr:rowOff>
    </xdr:to>
    <xdr:sp macro="" textlink="">
      <xdr:nvSpPr>
        <xdr:cNvPr id="390" name="円/楕円 389"/>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130192</xdr:rowOff>
    </xdr:from>
    <xdr:ext cx="762000" cy="259045"/>
    <xdr:sp macro="" textlink="">
      <xdr:nvSpPr>
        <xdr:cNvPr id="391" name="公債費該当値テキスト"/>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148590</xdr:rowOff>
    </xdr:from>
    <xdr:to>
      <xdr:col>5</xdr:col>
      <xdr:colOff>600075</xdr:colOff>
      <xdr:row>75</xdr:row>
      <xdr:rowOff>78740</xdr:rowOff>
    </xdr:to>
    <xdr:sp macro="" textlink="">
      <xdr:nvSpPr>
        <xdr:cNvPr id="392" name="円/楕円 391"/>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93" name="テキスト ボックス 392"/>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156210</xdr:rowOff>
    </xdr:from>
    <xdr:to>
      <xdr:col>4</xdr:col>
      <xdr:colOff>396875</xdr:colOff>
      <xdr:row>75</xdr:row>
      <xdr:rowOff>86360</xdr:rowOff>
    </xdr:to>
    <xdr:sp macro="" textlink="">
      <xdr:nvSpPr>
        <xdr:cNvPr id="394" name="円/楕円 393"/>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95" name="テキスト ボックス 394"/>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160020</xdr:rowOff>
    </xdr:from>
    <xdr:to>
      <xdr:col>3</xdr:col>
      <xdr:colOff>193675</xdr:colOff>
      <xdr:row>75</xdr:row>
      <xdr:rowOff>90170</xdr:rowOff>
    </xdr:to>
    <xdr:sp macro="" textlink="">
      <xdr:nvSpPr>
        <xdr:cNvPr id="396" name="円/楕円 395"/>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97" name="テキスト ボックス 39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169545</xdr:rowOff>
    </xdr:from>
    <xdr:to>
      <xdr:col>1</xdr:col>
      <xdr:colOff>676275</xdr:colOff>
      <xdr:row>75</xdr:row>
      <xdr:rowOff>99695</xdr:rowOff>
    </xdr:to>
    <xdr:sp macro="" textlink="">
      <xdr:nvSpPr>
        <xdr:cNvPr id="398" name="円/楕円 397"/>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84472</xdr:rowOff>
    </xdr:from>
    <xdr:ext cx="762000" cy="259045"/>
    <xdr:sp macro="" textlink="">
      <xdr:nvSpPr>
        <xdr:cNvPr id="399" name="テキスト ボックス 398"/>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公債費以外に係る経常収支比率は類似団体を５．１ポイント上回っており、その主な原因は扶助費、補助費、繰出金によるものである。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各分析にも掲げているとおり負担の軽減に努める。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107950</xdr:rowOff>
    </xdr:to>
    <xdr:cxnSp macro="">
      <xdr:nvCxnSpPr>
        <xdr:cNvPr id="432" name="直線コネクタ 431"/>
        <xdr:cNvCxnSpPr/>
      </xdr:nvCxnSpPr>
      <xdr:spPr>
        <a:xfrm>
          <a:off x="15671800" y="13366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127000</xdr:rowOff>
    </xdr:to>
    <xdr:cxnSp macro="">
      <xdr:nvCxnSpPr>
        <xdr:cNvPr id="435" name="直線コネクタ 434"/>
        <xdr:cNvCxnSpPr/>
      </xdr:nvCxnSpPr>
      <xdr:spPr>
        <a:xfrm flipV="1">
          <a:off x="14782800" y="1336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20320</xdr:rowOff>
    </xdr:from>
    <xdr:to>
      <xdr:col>21</xdr:col>
      <xdr:colOff>361950</xdr:colOff>
      <xdr:row>78</xdr:row>
      <xdr:rowOff>127000</xdr:rowOff>
    </xdr:to>
    <xdr:cxnSp macro="">
      <xdr:nvCxnSpPr>
        <xdr:cNvPr id="438" name="直線コネクタ 437"/>
        <xdr:cNvCxnSpPr/>
      </xdr:nvCxnSpPr>
      <xdr:spPr>
        <a:xfrm>
          <a:off x="13893800" y="1339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20320</xdr:rowOff>
    </xdr:to>
    <xdr:cxnSp macro="">
      <xdr:nvCxnSpPr>
        <xdr:cNvPr id="441" name="直線コネクタ 440"/>
        <xdr:cNvCxnSpPr/>
      </xdr:nvCxnSpPr>
      <xdr:spPr>
        <a:xfrm>
          <a:off x="13004800" y="13359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51" name="円/楕円 450"/>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52"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53" name="円/楕円 452"/>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54" name="テキスト ボックス 453"/>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5" name="円/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140970</xdr:rowOff>
    </xdr:from>
    <xdr:to>
      <xdr:col>20</xdr:col>
      <xdr:colOff>209550</xdr:colOff>
      <xdr:row>78</xdr:row>
      <xdr:rowOff>71120</xdr:rowOff>
    </xdr:to>
    <xdr:sp macro="" textlink="">
      <xdr:nvSpPr>
        <xdr:cNvPr id="457" name="円/楕円 456"/>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55897</xdr:rowOff>
    </xdr:from>
    <xdr:ext cx="762000" cy="259045"/>
    <xdr:sp macro="" textlink="">
      <xdr:nvSpPr>
        <xdr:cNvPr id="458" name="テキスト ボックス 457"/>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59" name="円/楕円 458"/>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60" name="テキスト ボックス 459"/>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佐賀県多久市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61493</xdr:rowOff>
    </xdr:from>
    <xdr:to>
      <xdr:col>4</xdr:col>
      <xdr:colOff>1117600</xdr:colOff>
      <xdr:row>17</xdr:row>
      <xdr:rowOff>129705</xdr:rowOff>
    </xdr:to>
    <xdr:cxnSp macro="">
      <xdr:nvCxnSpPr>
        <xdr:cNvPr id="50" name="直線コネクタ 49"/>
        <xdr:cNvCxnSpPr/>
      </xdr:nvCxnSpPr>
      <xdr:spPr bwMode="auto">
        <a:xfrm flipV="1">
          <a:off x="5003800" y="3023768"/>
          <a:ext cx="647700" cy="6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46271</xdr:rowOff>
    </xdr:from>
    <xdr:ext cx="762000" cy="259045"/>
    <xdr:sp macro="" textlink="">
      <xdr:nvSpPr>
        <xdr:cNvPr id="51" name="人口1人当たり決算額の推移平均値テキスト130"/>
        <xdr:cNvSpPr txBox="1"/>
      </xdr:nvSpPr>
      <xdr:spPr>
        <a:xfrm>
          <a:off x="5740400" y="3008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78956</xdr:rowOff>
    </xdr:from>
    <xdr:to>
      <xdr:col>4</xdr:col>
      <xdr:colOff>469900</xdr:colOff>
      <xdr:row>17</xdr:row>
      <xdr:rowOff>129705</xdr:rowOff>
    </xdr:to>
    <xdr:cxnSp macro="">
      <xdr:nvCxnSpPr>
        <xdr:cNvPr id="53" name="直線コネクタ 52"/>
        <xdr:cNvCxnSpPr/>
      </xdr:nvCxnSpPr>
      <xdr:spPr bwMode="auto">
        <a:xfrm>
          <a:off x="4305300" y="3041231"/>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78956</xdr:rowOff>
    </xdr:from>
    <xdr:to>
      <xdr:col>3</xdr:col>
      <xdr:colOff>904875</xdr:colOff>
      <xdr:row>17</xdr:row>
      <xdr:rowOff>91186</xdr:rowOff>
    </xdr:to>
    <xdr:cxnSp macro="">
      <xdr:nvCxnSpPr>
        <xdr:cNvPr id="56" name="直線コネクタ 55"/>
        <xdr:cNvCxnSpPr/>
      </xdr:nvCxnSpPr>
      <xdr:spPr bwMode="auto">
        <a:xfrm flipV="1">
          <a:off x="3606800" y="3041231"/>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91186</xdr:rowOff>
    </xdr:from>
    <xdr:to>
      <xdr:col>3</xdr:col>
      <xdr:colOff>206375</xdr:colOff>
      <xdr:row>17</xdr:row>
      <xdr:rowOff>132740</xdr:rowOff>
    </xdr:to>
    <xdr:cxnSp macro="">
      <xdr:nvCxnSpPr>
        <xdr:cNvPr id="59" name="直線コネクタ 58"/>
        <xdr:cNvCxnSpPr/>
      </xdr:nvCxnSpPr>
      <xdr:spPr bwMode="auto">
        <a:xfrm flipV="1">
          <a:off x="2908300" y="3053461"/>
          <a:ext cx="698500" cy="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10693</xdr:rowOff>
    </xdr:from>
    <xdr:to>
      <xdr:col>5</xdr:col>
      <xdr:colOff>34925</xdr:colOff>
      <xdr:row>17</xdr:row>
      <xdr:rowOff>112293</xdr:rowOff>
    </xdr:to>
    <xdr:sp macro="" textlink="">
      <xdr:nvSpPr>
        <xdr:cNvPr id="69" name="円/楕円 68"/>
        <xdr:cNvSpPr/>
      </xdr:nvSpPr>
      <xdr:spPr bwMode="auto">
        <a:xfrm>
          <a:off x="5600700" y="2972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27220</xdr:rowOff>
    </xdr:from>
    <xdr:ext cx="762000" cy="259045"/>
    <xdr:sp macro="" textlink="">
      <xdr:nvSpPr>
        <xdr:cNvPr id="70" name="人口1人当たり決算額の推移該当値テキスト130"/>
        <xdr:cNvSpPr txBox="1"/>
      </xdr:nvSpPr>
      <xdr:spPr>
        <a:xfrm>
          <a:off x="5740400" y="28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78905</xdr:rowOff>
    </xdr:from>
    <xdr:to>
      <xdr:col>4</xdr:col>
      <xdr:colOff>520700</xdr:colOff>
      <xdr:row>18</xdr:row>
      <xdr:rowOff>9055</xdr:rowOff>
    </xdr:to>
    <xdr:sp macro="" textlink="">
      <xdr:nvSpPr>
        <xdr:cNvPr id="71" name="円/楕円 70"/>
        <xdr:cNvSpPr/>
      </xdr:nvSpPr>
      <xdr:spPr bwMode="auto">
        <a:xfrm>
          <a:off x="4953000" y="304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72" name="テキスト ボックス 71"/>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28156</xdr:rowOff>
    </xdr:from>
    <xdr:to>
      <xdr:col>3</xdr:col>
      <xdr:colOff>955675</xdr:colOff>
      <xdr:row>17</xdr:row>
      <xdr:rowOff>129756</xdr:rowOff>
    </xdr:to>
    <xdr:sp macro="" textlink="">
      <xdr:nvSpPr>
        <xdr:cNvPr id="73" name="円/楕円 72"/>
        <xdr:cNvSpPr/>
      </xdr:nvSpPr>
      <xdr:spPr bwMode="auto">
        <a:xfrm>
          <a:off x="4254500" y="299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139933</xdr:rowOff>
    </xdr:from>
    <xdr:ext cx="762000" cy="259045"/>
    <xdr:sp macro="" textlink="">
      <xdr:nvSpPr>
        <xdr:cNvPr id="74" name="テキスト ボックス 73"/>
        <xdr:cNvSpPr txBox="1"/>
      </xdr:nvSpPr>
      <xdr:spPr>
        <a:xfrm>
          <a:off x="3924300" y="275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40386</xdr:rowOff>
    </xdr:from>
    <xdr:to>
      <xdr:col>3</xdr:col>
      <xdr:colOff>257175</xdr:colOff>
      <xdr:row>17</xdr:row>
      <xdr:rowOff>141986</xdr:rowOff>
    </xdr:to>
    <xdr:sp macro="" textlink="">
      <xdr:nvSpPr>
        <xdr:cNvPr id="75" name="円/楕円 74"/>
        <xdr:cNvSpPr/>
      </xdr:nvSpPr>
      <xdr:spPr bwMode="auto">
        <a:xfrm>
          <a:off x="3556000" y="300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152163</xdr:rowOff>
    </xdr:from>
    <xdr:ext cx="762000" cy="259045"/>
    <xdr:sp macro="" textlink="">
      <xdr:nvSpPr>
        <xdr:cNvPr id="76" name="テキスト ボックス 75"/>
        <xdr:cNvSpPr txBox="1"/>
      </xdr:nvSpPr>
      <xdr:spPr>
        <a:xfrm>
          <a:off x="3225800" y="277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81940</xdr:rowOff>
    </xdr:from>
    <xdr:to>
      <xdr:col>2</xdr:col>
      <xdr:colOff>692150</xdr:colOff>
      <xdr:row>18</xdr:row>
      <xdr:rowOff>12090</xdr:rowOff>
    </xdr:to>
    <xdr:sp macro="" textlink="">
      <xdr:nvSpPr>
        <xdr:cNvPr id="77" name="円/楕円 76"/>
        <xdr:cNvSpPr/>
      </xdr:nvSpPr>
      <xdr:spPr bwMode="auto">
        <a:xfrm>
          <a:off x="2857500" y="304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168317</xdr:rowOff>
    </xdr:from>
    <xdr:ext cx="762000" cy="259045"/>
    <xdr:sp macro="" textlink="">
      <xdr:nvSpPr>
        <xdr:cNvPr id="78" name="テキスト ボックス 77"/>
        <xdr:cNvSpPr txBox="1"/>
      </xdr:nvSpPr>
      <xdr:spPr>
        <a:xfrm>
          <a:off x="2527300" y="3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323722</xdr:rowOff>
    </xdr:from>
    <xdr:to>
      <xdr:col>4</xdr:col>
      <xdr:colOff>1117600</xdr:colOff>
      <xdr:row>37</xdr:row>
      <xdr:rowOff>331761</xdr:rowOff>
    </xdr:to>
    <xdr:cxnSp macro="">
      <xdr:nvCxnSpPr>
        <xdr:cNvPr id="112" name="直線コネクタ 111"/>
        <xdr:cNvCxnSpPr/>
      </xdr:nvCxnSpPr>
      <xdr:spPr bwMode="auto">
        <a:xfrm flipV="1">
          <a:off x="5003800" y="7448422"/>
          <a:ext cx="6477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325802</xdr:rowOff>
    </xdr:from>
    <xdr:to>
      <xdr:col>4</xdr:col>
      <xdr:colOff>469900</xdr:colOff>
      <xdr:row>37</xdr:row>
      <xdr:rowOff>331761</xdr:rowOff>
    </xdr:to>
    <xdr:cxnSp macro="">
      <xdr:nvCxnSpPr>
        <xdr:cNvPr id="115" name="直線コネクタ 114"/>
        <xdr:cNvCxnSpPr/>
      </xdr:nvCxnSpPr>
      <xdr:spPr bwMode="auto">
        <a:xfrm>
          <a:off x="4305300" y="7450502"/>
          <a:ext cx="698500" cy="5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324499</xdr:rowOff>
    </xdr:from>
    <xdr:to>
      <xdr:col>3</xdr:col>
      <xdr:colOff>904875</xdr:colOff>
      <xdr:row>37</xdr:row>
      <xdr:rowOff>325802</xdr:rowOff>
    </xdr:to>
    <xdr:cxnSp macro="">
      <xdr:nvCxnSpPr>
        <xdr:cNvPr id="118" name="直線コネクタ 117"/>
        <xdr:cNvCxnSpPr/>
      </xdr:nvCxnSpPr>
      <xdr:spPr bwMode="auto">
        <a:xfrm>
          <a:off x="3606800" y="7449199"/>
          <a:ext cx="698500" cy="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310768</xdr:rowOff>
    </xdr:from>
    <xdr:to>
      <xdr:col>3</xdr:col>
      <xdr:colOff>206375</xdr:colOff>
      <xdr:row>37</xdr:row>
      <xdr:rowOff>324499</xdr:rowOff>
    </xdr:to>
    <xdr:cxnSp macro="">
      <xdr:nvCxnSpPr>
        <xdr:cNvPr id="121" name="直線コネクタ 120"/>
        <xdr:cNvCxnSpPr/>
      </xdr:nvCxnSpPr>
      <xdr:spPr bwMode="auto">
        <a:xfrm>
          <a:off x="2908300" y="7435468"/>
          <a:ext cx="698500" cy="1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272922</xdr:rowOff>
    </xdr:from>
    <xdr:to>
      <xdr:col>5</xdr:col>
      <xdr:colOff>34925</xdr:colOff>
      <xdr:row>38</xdr:row>
      <xdr:rowOff>31622</xdr:rowOff>
    </xdr:to>
    <xdr:sp macro="" textlink="">
      <xdr:nvSpPr>
        <xdr:cNvPr id="131" name="円/楕円 130"/>
        <xdr:cNvSpPr/>
      </xdr:nvSpPr>
      <xdr:spPr bwMode="auto">
        <a:xfrm>
          <a:off x="5600700" y="739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54499</xdr:rowOff>
    </xdr:from>
    <xdr:ext cx="762000" cy="259045"/>
    <xdr:sp macro="" textlink="">
      <xdr:nvSpPr>
        <xdr:cNvPr id="132" name="人口1人当たり決算額の推移該当値テキスト445"/>
        <xdr:cNvSpPr txBox="1"/>
      </xdr:nvSpPr>
      <xdr:spPr>
        <a:xfrm>
          <a:off x="5740400" y="717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280961</xdr:rowOff>
    </xdr:from>
    <xdr:to>
      <xdr:col>4</xdr:col>
      <xdr:colOff>520700</xdr:colOff>
      <xdr:row>38</xdr:row>
      <xdr:rowOff>39661</xdr:rowOff>
    </xdr:to>
    <xdr:sp macro="" textlink="">
      <xdr:nvSpPr>
        <xdr:cNvPr id="133" name="円/楕円 132"/>
        <xdr:cNvSpPr/>
      </xdr:nvSpPr>
      <xdr:spPr bwMode="auto">
        <a:xfrm>
          <a:off x="4953000" y="740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24438</xdr:rowOff>
    </xdr:from>
    <xdr:ext cx="736600" cy="259045"/>
    <xdr:sp macro="" textlink="">
      <xdr:nvSpPr>
        <xdr:cNvPr id="134" name="テキスト ボックス 133"/>
        <xdr:cNvSpPr txBox="1"/>
      </xdr:nvSpPr>
      <xdr:spPr>
        <a:xfrm>
          <a:off x="4622800" y="749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275002</xdr:rowOff>
    </xdr:from>
    <xdr:to>
      <xdr:col>3</xdr:col>
      <xdr:colOff>955675</xdr:colOff>
      <xdr:row>38</xdr:row>
      <xdr:rowOff>33702</xdr:rowOff>
    </xdr:to>
    <xdr:sp macro="" textlink="">
      <xdr:nvSpPr>
        <xdr:cNvPr id="135" name="円/楕円 134"/>
        <xdr:cNvSpPr/>
      </xdr:nvSpPr>
      <xdr:spPr bwMode="auto">
        <a:xfrm>
          <a:off x="4254500" y="739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18479</xdr:rowOff>
    </xdr:from>
    <xdr:ext cx="762000" cy="259045"/>
    <xdr:sp macro="" textlink="">
      <xdr:nvSpPr>
        <xdr:cNvPr id="136" name="テキスト ボックス 135"/>
        <xdr:cNvSpPr txBox="1"/>
      </xdr:nvSpPr>
      <xdr:spPr>
        <a:xfrm>
          <a:off x="3924300" y="748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273699</xdr:rowOff>
    </xdr:from>
    <xdr:to>
      <xdr:col>3</xdr:col>
      <xdr:colOff>257175</xdr:colOff>
      <xdr:row>38</xdr:row>
      <xdr:rowOff>32399</xdr:rowOff>
    </xdr:to>
    <xdr:sp macro="" textlink="">
      <xdr:nvSpPr>
        <xdr:cNvPr id="137" name="円/楕円 136"/>
        <xdr:cNvSpPr/>
      </xdr:nvSpPr>
      <xdr:spPr bwMode="auto">
        <a:xfrm>
          <a:off x="3556000" y="739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17176</xdr:rowOff>
    </xdr:from>
    <xdr:ext cx="762000" cy="259045"/>
    <xdr:sp macro="" textlink="">
      <xdr:nvSpPr>
        <xdr:cNvPr id="138" name="テキスト ボックス 137"/>
        <xdr:cNvSpPr txBox="1"/>
      </xdr:nvSpPr>
      <xdr:spPr>
        <a:xfrm>
          <a:off x="3225800" y="74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259968</xdr:rowOff>
    </xdr:from>
    <xdr:to>
      <xdr:col>2</xdr:col>
      <xdr:colOff>692150</xdr:colOff>
      <xdr:row>38</xdr:row>
      <xdr:rowOff>18668</xdr:rowOff>
    </xdr:to>
    <xdr:sp macro="" textlink="">
      <xdr:nvSpPr>
        <xdr:cNvPr id="139" name="円/楕円 138"/>
        <xdr:cNvSpPr/>
      </xdr:nvSpPr>
      <xdr:spPr bwMode="auto">
        <a:xfrm>
          <a:off x="2857500" y="73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3445</xdr:rowOff>
    </xdr:from>
    <xdr:ext cx="762000" cy="259045"/>
    <xdr:sp macro="" textlink="">
      <xdr:nvSpPr>
        <xdr:cNvPr id="140" name="テキスト ボックス 139"/>
        <xdr:cNvSpPr txBox="1"/>
      </xdr:nvSpPr>
      <xdr:spPr>
        <a:xfrm>
          <a:off x="2527300" y="747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平成２６年度の実質収支</a:t>
          </a:r>
          <a:r>
            <a:rPr kumimoji="1" lang="ja-JP" altLang="en-US" sz="1100" b="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は</a:t>
          </a:r>
          <a:r>
            <a:rPr kumimoji="1" lang="ja-JP" altLang="en-US" sz="1100">
              <a:solidFill>
                <a:schemeClr val="dk1"/>
              </a:solidFill>
              <a:effectLst/>
              <a:latin typeface="+mn-lt"/>
              <a:ea typeface="+mn-ea"/>
              <a:cs typeface="+mn-cs"/>
            </a:rPr>
            <a:t>２９１，６８０千円、標準財政規模比５．００％となり、実質単年度収支は、△５７，５５５千円、標準財政規模比△０．９９％となった。財政調整基金残高は７８，３６０千円減の１，１２８，７８２千円となり、標準財政規模比１９．３４％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今後も住民サービスと将来負担軽減のバランスを見極めながら健全な財政運営に努める。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２６年度では、国民健康保険事業特別会計において赤字が発生した。主な原因としては年々増加する加入者の医療費増が原因である。当市においては、平成２８年度より国民健康保険税の税率の改定をおこない今後、計画的に赤字を解消し、安定した国保制度を維持していくよう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それ以外の会計では赤字はみられないが、引き続き健全な財政運営に努める。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平成２６年度においては実質公債費比率の分子が前年度と比べ高く</a:t>
          </a:r>
          <a:r>
            <a:rPr kumimoji="1" lang="ja-JP" altLang="en-US" sz="1100">
              <a:solidFill>
                <a:sysClr val="windowText" lastClr="000000"/>
              </a:solidFill>
              <a:effectLst/>
              <a:latin typeface="+mn-lt"/>
              <a:ea typeface="+mn-ea"/>
              <a:cs typeface="+mn-cs"/>
            </a:rPr>
            <a:t>なっている。これは元利償還金が増となっているが算入公債費等が減となっているためである。今後も大型事業（学校跡地跡施設対策事業、広域クリーンセンター建設事業、温泉保養宿泊施設再生整備事業等）に対する償還が年々増加する</a:t>
          </a:r>
          <a:r>
            <a:rPr kumimoji="1" lang="ja-JP" altLang="en-US" sz="1100">
              <a:solidFill>
                <a:schemeClr val="dk1"/>
              </a:solidFill>
              <a:effectLst/>
              <a:latin typeface="+mn-lt"/>
              <a:ea typeface="+mn-ea"/>
              <a:cs typeface="+mn-cs"/>
            </a:rPr>
            <a:t>傾向にあるが、事業の取捨選択に取り組みながら補助制度や基金を効率的に活用し、過度に地方債に依存することがない財政運営に努める。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指数的には、将来負担比率は、かなりの低水準である。前年度と比べ充当可能特定歳入が大きく増えているが、これは平成２６年度に地域総合整備資金貸付事業債として、精米工場建設に対する起債４０１，０００千円の起債借入れをおこなったことが要因である。また充当可能基金については、都市施設建設基金を取り崩した関係で昨年度より少なくなっている。なお、充当可能基金については、鉱害復旧施設基金に代表される特定目的基金</a:t>
          </a:r>
          <a:r>
            <a:rPr kumimoji="1" lang="ja-JP" altLang="en-US" sz="1100">
              <a:solidFill>
                <a:schemeClr val="dk1"/>
              </a:solidFill>
              <a:effectLst/>
              <a:latin typeface="+mn-lt"/>
              <a:ea typeface="+mn-ea"/>
              <a:cs typeface="+mn-cs"/>
            </a:rPr>
            <a:t>の存在であるため、引き続き新規発行起債の抑制を図り将来世代へ負担を先送りすることのないよう努める。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12270676</v>
      </c>
      <c r="BO4" s="379"/>
      <c r="BP4" s="379"/>
      <c r="BQ4" s="379"/>
      <c r="BR4" s="379"/>
      <c r="BS4" s="379"/>
      <c r="BT4" s="379"/>
      <c r="BU4" s="380"/>
      <c r="BV4" s="378">
        <v>11580804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11334291</v>
      </c>
      <c r="BO5" s="384"/>
      <c r="BP5" s="384"/>
      <c r="BQ5" s="384"/>
      <c r="BR5" s="384"/>
      <c r="BS5" s="384"/>
      <c r="BT5" s="384"/>
      <c r="BU5" s="385"/>
      <c r="BV5" s="383">
        <v>11264461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95.8</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936385</v>
      </c>
      <c r="BO6" s="384"/>
      <c r="BP6" s="384"/>
      <c r="BQ6" s="384"/>
      <c r="BR6" s="384"/>
      <c r="BS6" s="384"/>
      <c r="BT6" s="384"/>
      <c r="BU6" s="385"/>
      <c r="BV6" s="383">
        <v>316343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v>
      </c>
      <c r="CU6" s="530"/>
      <c r="CV6" s="530"/>
      <c r="CW6" s="530"/>
      <c r="CX6" s="530"/>
      <c r="CY6" s="530"/>
      <c r="CZ6" s="530"/>
      <c r="DA6" s="531"/>
      <c r="DB6" s="529">
        <v>98.9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644705</v>
      </c>
      <c r="BO7" s="384"/>
      <c r="BP7" s="384"/>
      <c r="BQ7" s="384"/>
      <c r="BR7" s="384"/>
      <c r="BS7" s="384"/>
      <c r="BT7" s="384"/>
      <c r="BU7" s="385"/>
      <c r="BV7" s="383">
        <v>45468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5836274</v>
      </c>
      <c r="CU7" s="384"/>
      <c r="CV7" s="384"/>
      <c r="CW7" s="384"/>
      <c r="CX7" s="384"/>
      <c r="CY7" s="384"/>
      <c r="CZ7" s="384"/>
      <c r="DA7" s="385"/>
      <c r="DB7" s="383">
        <v>5942218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291680</v>
      </c>
      <c r="BO8" s="384"/>
      <c r="BP8" s="384"/>
      <c r="BQ8" s="384"/>
      <c r="BR8" s="384"/>
      <c r="BS8" s="384"/>
      <c r="BT8" s="384"/>
      <c r="BU8" s="385"/>
      <c r="BV8" s="383">
        <v>270875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21404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20805</v>
      </c>
      <c r="BO9" s="384"/>
      <c r="BP9" s="384"/>
      <c r="BQ9" s="384"/>
      <c r="BR9" s="384"/>
      <c r="BS9" s="384"/>
      <c r="BT9" s="384"/>
      <c r="BU9" s="385"/>
      <c r="BV9" s="383">
        <v>15819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22739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699</v>
      </c>
      <c r="BO10" s="384"/>
      <c r="BP10" s="384"/>
      <c r="BQ10" s="384"/>
      <c r="BR10" s="384"/>
      <c r="BS10" s="384"/>
      <c r="BT10" s="384"/>
      <c r="BU10" s="385"/>
      <c r="BV10" s="383">
        <v>82703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20519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79059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20445</v>
      </c>
      <c r="S13" s="485"/>
      <c r="T13" s="485"/>
      <c r="U13" s="485"/>
      <c r="V13" s="486"/>
      <c r="W13" s="472" t="s">
        <v>122</v>
      </c>
      <c r="X13" s="396"/>
      <c r="Y13" s="396"/>
      <c r="Z13" s="396"/>
      <c r="AA13" s="396"/>
      <c r="AB13" s="397"/>
      <c r="AC13" s="359">
        <v>971</v>
      </c>
      <c r="AD13" s="360"/>
      <c r="AE13" s="360"/>
      <c r="AF13" s="360"/>
      <c r="AG13" s="361"/>
      <c r="AH13" s="359">
        <v>1332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-57555</v>
      </c>
      <c r="BO13" s="384"/>
      <c r="BP13" s="384"/>
      <c r="BQ13" s="384"/>
      <c r="BR13" s="384"/>
      <c r="BS13" s="384"/>
      <c r="BT13" s="384"/>
      <c r="BU13" s="385"/>
      <c r="BV13" s="383">
        <v>98522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20882</v>
      </c>
      <c r="S14" s="485"/>
      <c r="T14" s="485"/>
      <c r="U14" s="485"/>
      <c r="V14" s="486"/>
      <c r="W14" s="487"/>
      <c r="X14" s="399"/>
      <c r="Y14" s="399"/>
      <c r="Z14" s="399"/>
      <c r="AA14" s="399"/>
      <c r="AB14" s="400"/>
      <c r="AC14" s="477">
        <v>9.6999999999999993</v>
      </c>
      <c r="AD14" s="478"/>
      <c r="AE14" s="478"/>
      <c r="AF14" s="478"/>
      <c r="AG14" s="479"/>
      <c r="AH14" s="477">
        <v>12.2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0.3</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20813</v>
      </c>
      <c r="S15" s="485"/>
      <c r="T15" s="485"/>
      <c r="U15" s="485"/>
      <c r="V15" s="486"/>
      <c r="W15" s="472" t="s">
        <v>129</v>
      </c>
      <c r="X15" s="396"/>
      <c r="Y15" s="396"/>
      <c r="Z15" s="396"/>
      <c r="AA15" s="396"/>
      <c r="AB15" s="397"/>
      <c r="AC15" s="359">
        <v>2769</v>
      </c>
      <c r="AD15" s="360"/>
      <c r="AE15" s="360"/>
      <c r="AF15" s="360"/>
      <c r="AG15" s="361"/>
      <c r="AH15" s="359">
        <v>3164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1780449</v>
      </c>
      <c r="BO15" s="379"/>
      <c r="BP15" s="379"/>
      <c r="BQ15" s="379"/>
      <c r="BR15" s="379"/>
      <c r="BS15" s="379"/>
      <c r="BT15" s="379"/>
      <c r="BU15" s="380"/>
      <c r="BV15" s="378">
        <v>1758831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27.7</v>
      </c>
      <c r="AD16" s="478"/>
      <c r="AE16" s="478"/>
      <c r="AF16" s="478"/>
      <c r="AG16" s="479"/>
      <c r="AH16" s="477">
        <v>28.9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4967444</v>
      </c>
      <c r="BO16" s="384"/>
      <c r="BP16" s="384"/>
      <c r="BQ16" s="384"/>
      <c r="BR16" s="384"/>
      <c r="BS16" s="384"/>
      <c r="BT16" s="384"/>
      <c r="BU16" s="385"/>
      <c r="BV16" s="383">
        <v>5063776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6271</v>
      </c>
      <c r="AD17" s="360"/>
      <c r="AE17" s="360"/>
      <c r="AF17" s="360"/>
      <c r="AG17" s="361"/>
      <c r="AH17" s="359">
        <v>6401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2261474</v>
      </c>
      <c r="BO17" s="384"/>
      <c r="BP17" s="384"/>
      <c r="BQ17" s="384"/>
      <c r="BR17" s="384"/>
      <c r="BS17" s="384"/>
      <c r="BT17" s="384"/>
      <c r="BU17" s="385"/>
      <c r="BV17" s="383">
        <v>2247592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96.96</v>
      </c>
      <c r="M18" s="448"/>
      <c r="N18" s="448"/>
      <c r="O18" s="448"/>
      <c r="P18" s="448"/>
      <c r="Q18" s="448"/>
      <c r="R18" s="449"/>
      <c r="S18" s="449"/>
      <c r="T18" s="449"/>
      <c r="U18" s="449"/>
      <c r="V18" s="450"/>
      <c r="W18" s="464"/>
      <c r="X18" s="465"/>
      <c r="Y18" s="465"/>
      <c r="Z18" s="465"/>
      <c r="AA18" s="465"/>
      <c r="AB18" s="473"/>
      <c r="AC18" s="347">
        <v>62.6</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5632054</v>
      </c>
      <c r="BO18" s="384"/>
      <c r="BP18" s="384"/>
      <c r="BQ18" s="384"/>
      <c r="BR18" s="384"/>
      <c r="BS18" s="384"/>
      <c r="BT18" s="384"/>
      <c r="BU18" s="385"/>
      <c r="BV18" s="383">
        <v>5443957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7908856</v>
      </c>
      <c r="BO19" s="384"/>
      <c r="BP19" s="384"/>
      <c r="BQ19" s="384"/>
      <c r="BR19" s="384"/>
      <c r="BS19" s="384"/>
      <c r="BT19" s="384"/>
      <c r="BU19" s="385"/>
      <c r="BV19" s="383">
        <v>8095138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7100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12855696</v>
      </c>
      <c r="BO23" s="384"/>
      <c r="BP23" s="384"/>
      <c r="BQ23" s="384"/>
      <c r="BR23" s="384"/>
      <c r="BS23" s="384"/>
      <c r="BT23" s="384"/>
      <c r="BU23" s="385"/>
      <c r="BV23" s="383">
        <v>12669707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8130</v>
      </c>
      <c r="R24" s="360"/>
      <c r="S24" s="360"/>
      <c r="T24" s="360"/>
      <c r="U24" s="360"/>
      <c r="V24" s="361"/>
      <c r="W24" s="425"/>
      <c r="X24" s="416"/>
      <c r="Y24" s="417"/>
      <c r="Z24" s="356" t="s">
        <v>153</v>
      </c>
      <c r="AA24" s="357"/>
      <c r="AB24" s="357"/>
      <c r="AC24" s="357"/>
      <c r="AD24" s="357"/>
      <c r="AE24" s="357"/>
      <c r="AF24" s="357"/>
      <c r="AG24" s="358"/>
      <c r="AH24" s="359">
        <v>186</v>
      </c>
      <c r="AI24" s="360"/>
      <c r="AJ24" s="360"/>
      <c r="AK24" s="360"/>
      <c r="AL24" s="361"/>
      <c r="AM24" s="359">
        <v>609894</v>
      </c>
      <c r="AN24" s="360"/>
      <c r="AO24" s="360"/>
      <c r="AP24" s="360"/>
      <c r="AQ24" s="360"/>
      <c r="AR24" s="361"/>
      <c r="AS24" s="359">
        <v>3279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12032166</v>
      </c>
      <c r="BO24" s="384"/>
      <c r="BP24" s="384"/>
      <c r="BQ24" s="384"/>
      <c r="BR24" s="384"/>
      <c r="BS24" s="384"/>
      <c r="BT24" s="384"/>
      <c r="BU24" s="385"/>
      <c r="BV24" s="383">
        <v>12271603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6520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447725</v>
      </c>
      <c r="BO25" s="379"/>
      <c r="BP25" s="379"/>
      <c r="BQ25" s="379"/>
      <c r="BR25" s="379"/>
      <c r="BS25" s="379"/>
      <c r="BT25" s="379"/>
      <c r="BU25" s="380"/>
      <c r="BV25" s="378">
        <v>813313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5710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13332</v>
      </c>
      <c r="AN26" s="360"/>
      <c r="AO26" s="360"/>
      <c r="AP26" s="360"/>
      <c r="AQ26" s="360"/>
      <c r="AR26" s="361"/>
      <c r="AS26" s="359">
        <v>3333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4410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11976</v>
      </c>
      <c r="AN27" s="360"/>
      <c r="AO27" s="360"/>
      <c r="AP27" s="360"/>
      <c r="AQ27" s="360"/>
      <c r="AR27" s="361"/>
      <c r="AS27" s="359">
        <v>3992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450688</v>
      </c>
      <c r="BO27" s="387"/>
      <c r="BP27" s="387"/>
      <c r="BQ27" s="387"/>
      <c r="BR27" s="387"/>
      <c r="BS27" s="387"/>
      <c r="BT27" s="387"/>
      <c r="BU27" s="388"/>
      <c r="BV27" s="386">
        <v>450503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3710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1128782</v>
      </c>
      <c r="BO28" s="379"/>
      <c r="BP28" s="379"/>
      <c r="BQ28" s="379"/>
      <c r="BR28" s="379"/>
      <c r="BS28" s="379"/>
      <c r="BT28" s="379"/>
      <c r="BU28" s="380"/>
      <c r="BV28" s="378">
        <v>1207142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3450</v>
      </c>
      <c r="R29" s="360"/>
      <c r="S29" s="360"/>
      <c r="T29" s="360"/>
      <c r="U29" s="360"/>
      <c r="V29" s="361"/>
      <c r="W29" s="426"/>
      <c r="X29" s="427"/>
      <c r="Y29" s="428"/>
      <c r="Z29" s="356" t="s">
        <v>169</v>
      </c>
      <c r="AA29" s="357"/>
      <c r="AB29" s="357"/>
      <c r="AC29" s="357"/>
      <c r="AD29" s="357"/>
      <c r="AE29" s="357"/>
      <c r="AF29" s="357"/>
      <c r="AG29" s="358"/>
      <c r="AH29" s="359">
        <v>189</v>
      </c>
      <c r="AI29" s="360"/>
      <c r="AJ29" s="360"/>
      <c r="AK29" s="360"/>
      <c r="AL29" s="361"/>
      <c r="AM29" s="359">
        <v>621870</v>
      </c>
      <c r="AN29" s="360"/>
      <c r="AO29" s="360"/>
      <c r="AP29" s="360"/>
      <c r="AQ29" s="360"/>
      <c r="AR29" s="361"/>
      <c r="AS29" s="359">
        <v>3290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1283748</v>
      </c>
      <c r="BO29" s="384"/>
      <c r="BP29" s="384"/>
      <c r="BQ29" s="384"/>
      <c r="BR29" s="384"/>
      <c r="BS29" s="384"/>
      <c r="BT29" s="384"/>
      <c r="BU29" s="385"/>
      <c r="BV29" s="383">
        <v>1337640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6026120</v>
      </c>
      <c r="BO30" s="387"/>
      <c r="BP30" s="387"/>
      <c r="BQ30" s="387"/>
      <c r="BR30" s="387"/>
      <c r="BS30" s="387"/>
      <c r="BT30" s="387"/>
      <c r="BU30" s="388"/>
      <c r="BV30" s="386">
        <v>6441474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多久市国民健康保険事業特別会計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多久市水道事業会計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多久市公共下水道事業特別会計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天山地区共同衛生処理場組合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多久市土地開発公社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多久市土地区画整理事業特別会計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多久市後期高齢者医療特別会計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IF('各会計、関係団体の財政状況及び健全化判断比率'!B31="","",'各会計、関係団体の財政状況及び健全化判断比率'!B31)</f>
        <v>多久市病院事業会計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多久市農業集落排水事業特別会計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天山地区共同斎場組合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一般財団法人　多久市学校給食振興会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多久市給与管理・物品調達特別会計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多久市宅地造成事業特別会計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佐賀中部広域連合（普通会計）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公益財団法人　孔子の里</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佐賀中部広域連合（介護保険会計）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佐賀西部広域水道企業団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佐賀県後期高齢者医療広域連合（普通会計）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佐賀県後期高齢者医療広域連合（特別会計）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佐賀県市町総合事務組合（普通会計）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佐賀県市町総合事務組合（交通災害共済）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天山地区共同環境組合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0" t="s">
        <v>23</v>
      </c>
      <c r="C41" s="1181"/>
      <c r="D41" s="81"/>
      <c r="E41" s="1182" t="s">
        <v>24</v>
      </c>
      <c r="F41" s="1182"/>
      <c r="G41" s="1182"/>
      <c r="H41" s="1183"/>
      <c r="I41" s="82">
        <v>11096</v>
      </c>
      <c r="J41" s="83">
        <v>11240</v>
      </c>
      <c r="K41" s="83">
        <v>13026</v>
      </c>
      <c r="L41" s="83">
        <v>12670</v>
      </c>
      <c r="M41" s="84">
        <v>12856</v>
      </c>
    </row>
    <row r="42" spans="2:13" ht="27.75" customHeight="1">
      <c r="B42" s="1170"/>
      <c r="C42" s="1171"/>
      <c r="D42" s="85"/>
      <c r="E42" s="1174" t="s">
        <v>25</v>
      </c>
      <c r="F42" s="1174"/>
      <c r="G42" s="1174"/>
      <c r="H42" s="1175"/>
      <c r="I42" s="86">
        <v>43</v>
      </c>
      <c r="J42" s="87">
        <v>24</v>
      </c>
      <c r="K42" s="87">
        <v>3</v>
      </c>
      <c r="L42" s="87">
        <v>1</v>
      </c>
      <c r="M42" s="88">
        <v>0</v>
      </c>
    </row>
    <row r="43" spans="2:13" ht="27.75" customHeight="1">
      <c r="B43" s="1170"/>
      <c r="C43" s="1171"/>
      <c r="D43" s="85"/>
      <c r="E43" s="1174" t="s">
        <v>26</v>
      </c>
      <c r="F43" s="1174"/>
      <c r="G43" s="1174"/>
      <c r="H43" s="1175"/>
      <c r="I43" s="86">
        <v>4084</v>
      </c>
      <c r="J43" s="87">
        <v>3806</v>
      </c>
      <c r="K43" s="87">
        <v>3769</v>
      </c>
      <c r="L43" s="87">
        <v>3752</v>
      </c>
      <c r="M43" s="88">
        <v>3648</v>
      </c>
    </row>
    <row r="44" spans="2:13" ht="27.75" customHeight="1">
      <c r="B44" s="1170"/>
      <c r="C44" s="1171"/>
      <c r="D44" s="85"/>
      <c r="E44" s="1174" t="s">
        <v>27</v>
      </c>
      <c r="F44" s="1174"/>
      <c r="G44" s="1174"/>
      <c r="H44" s="1175"/>
      <c r="I44" s="86">
        <v>96</v>
      </c>
      <c r="J44" s="87">
        <v>81</v>
      </c>
      <c r="K44" s="87">
        <v>87</v>
      </c>
      <c r="L44" s="87">
        <v>138</v>
      </c>
      <c r="M44" s="88">
        <v>162</v>
      </c>
    </row>
    <row r="45" spans="2:13" ht="27.75" customHeight="1">
      <c r="B45" s="1170"/>
      <c r="C45" s="1171"/>
      <c r="D45" s="85"/>
      <c r="E45" s="1174" t="s">
        <v>28</v>
      </c>
      <c r="F45" s="1174"/>
      <c r="G45" s="1174"/>
      <c r="H45" s="1175"/>
      <c r="I45" s="86">
        <v>2101</v>
      </c>
      <c r="J45" s="87">
        <v>2104</v>
      </c>
      <c r="K45" s="87">
        <v>2123</v>
      </c>
      <c r="L45" s="87">
        <v>2051</v>
      </c>
      <c r="M45" s="88">
        <v>1881</v>
      </c>
    </row>
    <row r="46" spans="2:13" ht="27.75" customHeight="1">
      <c r="B46" s="1170"/>
      <c r="C46" s="1171"/>
      <c r="D46" s="85"/>
      <c r="E46" s="1174" t="s">
        <v>29</v>
      </c>
      <c r="F46" s="1174"/>
      <c r="G46" s="1174"/>
      <c r="H46" s="1175"/>
      <c r="I46" s="86" t="s">
        <v>480</v>
      </c>
      <c r="J46" s="87" t="s">
        <v>480</v>
      </c>
      <c r="K46" s="87" t="s">
        <v>480</v>
      </c>
      <c r="L46" s="87" t="s">
        <v>480</v>
      </c>
      <c r="M46" s="88" t="s">
        <v>480</v>
      </c>
    </row>
    <row r="47" spans="2:13" ht="27.75" customHeight="1">
      <c r="B47" s="1170"/>
      <c r="C47" s="1171"/>
      <c r="D47" s="85"/>
      <c r="E47" s="1174" t="s">
        <v>30</v>
      </c>
      <c r="F47" s="1174"/>
      <c r="G47" s="1174"/>
      <c r="H47" s="1175"/>
      <c r="I47" s="86" t="s">
        <v>480</v>
      </c>
      <c r="J47" s="87" t="s">
        <v>480</v>
      </c>
      <c r="K47" s="87" t="s">
        <v>480</v>
      </c>
      <c r="L47" s="87" t="s">
        <v>480</v>
      </c>
      <c r="M47" s="88" t="s">
        <v>480</v>
      </c>
    </row>
    <row r="48" spans="2:13" ht="27.75" customHeight="1">
      <c r="B48" s="1172"/>
      <c r="C48" s="1173"/>
      <c r="D48" s="85"/>
      <c r="E48" s="1174" t="s">
        <v>31</v>
      </c>
      <c r="F48" s="1174"/>
      <c r="G48" s="1174"/>
      <c r="H48" s="1175"/>
      <c r="I48" s="86" t="s">
        <v>480</v>
      </c>
      <c r="J48" s="87" t="s">
        <v>480</v>
      </c>
      <c r="K48" s="87" t="s">
        <v>480</v>
      </c>
      <c r="L48" s="87" t="s">
        <v>480</v>
      </c>
      <c r="M48" s="88" t="s">
        <v>480</v>
      </c>
    </row>
    <row r="49" spans="2:13" ht="27.75" customHeight="1">
      <c r="B49" s="1168" t="s">
        <v>32</v>
      </c>
      <c r="C49" s="1169"/>
      <c r="D49" s="89"/>
      <c r="E49" s="1174" t="s">
        <v>33</v>
      </c>
      <c r="F49" s="1174"/>
      <c r="G49" s="1174"/>
      <c r="H49" s="1175"/>
      <c r="I49" s="86">
        <v>7192</v>
      </c>
      <c r="J49" s="87">
        <v>7574</v>
      </c>
      <c r="K49" s="87">
        <v>7102</v>
      </c>
      <c r="L49" s="87">
        <v>7816</v>
      </c>
      <c r="M49" s="88">
        <v>7318</v>
      </c>
    </row>
    <row r="50" spans="2:13" ht="27.75" customHeight="1">
      <c r="B50" s="1170"/>
      <c r="C50" s="1171"/>
      <c r="D50" s="85"/>
      <c r="E50" s="1174" t="s">
        <v>34</v>
      </c>
      <c r="F50" s="1174"/>
      <c r="G50" s="1174"/>
      <c r="H50" s="1175"/>
      <c r="I50" s="86">
        <v>575</v>
      </c>
      <c r="J50" s="87">
        <v>512</v>
      </c>
      <c r="K50" s="87">
        <v>400</v>
      </c>
      <c r="L50" s="87">
        <v>341</v>
      </c>
      <c r="M50" s="88">
        <v>705</v>
      </c>
    </row>
    <row r="51" spans="2:13" ht="27.75" customHeight="1">
      <c r="B51" s="1172"/>
      <c r="C51" s="1173"/>
      <c r="D51" s="85"/>
      <c r="E51" s="1174" t="s">
        <v>35</v>
      </c>
      <c r="F51" s="1174"/>
      <c r="G51" s="1174"/>
      <c r="H51" s="1175"/>
      <c r="I51" s="86">
        <v>9004</v>
      </c>
      <c r="J51" s="87">
        <v>9157</v>
      </c>
      <c r="K51" s="87">
        <v>10556</v>
      </c>
      <c r="L51" s="87">
        <v>10463</v>
      </c>
      <c r="M51" s="88">
        <v>10506</v>
      </c>
    </row>
    <row r="52" spans="2:13" ht="27.75" customHeight="1" thickBot="1">
      <c r="B52" s="1176" t="s">
        <v>36</v>
      </c>
      <c r="C52" s="1177"/>
      <c r="D52" s="90"/>
      <c r="E52" s="1178" t="s">
        <v>37</v>
      </c>
      <c r="F52" s="1178"/>
      <c r="G52" s="1178"/>
      <c r="H52" s="1179"/>
      <c r="I52" s="91">
        <v>648</v>
      </c>
      <c r="J52" s="92">
        <v>13</v>
      </c>
      <c r="K52" s="92">
        <v>949</v>
      </c>
      <c r="L52" s="92">
        <v>-9</v>
      </c>
      <c r="M52" s="93">
        <v>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54337</v>
      </c>
      <c r="E3" s="116"/>
      <c r="F3" s="117">
        <v>78670</v>
      </c>
      <c r="G3" s="118"/>
      <c r="H3" s="119"/>
    </row>
    <row r="4" spans="1:8">
      <c r="A4" s="120"/>
      <c r="B4" s="121"/>
      <c r="C4" s="122"/>
      <c r="D4" s="123">
        <v>37717</v>
      </c>
      <c r="E4" s="124"/>
      <c r="F4" s="125">
        <v>38094</v>
      </c>
      <c r="G4" s="126"/>
      <c r="H4" s="127"/>
    </row>
    <row r="5" spans="1:8">
      <c r="A5" s="108" t="s">
        <v>512</v>
      </c>
      <c r="B5" s="113"/>
      <c r="C5" s="114"/>
      <c r="D5" s="115">
        <v>76977</v>
      </c>
      <c r="E5" s="116"/>
      <c r="F5" s="117">
        <v>67201</v>
      </c>
      <c r="G5" s="118"/>
      <c r="H5" s="119"/>
    </row>
    <row r="6" spans="1:8">
      <c r="A6" s="120"/>
      <c r="B6" s="121"/>
      <c r="C6" s="122"/>
      <c r="D6" s="123">
        <v>52397</v>
      </c>
      <c r="E6" s="124"/>
      <c r="F6" s="125">
        <v>35210</v>
      </c>
      <c r="G6" s="126"/>
      <c r="H6" s="127"/>
    </row>
    <row r="7" spans="1:8">
      <c r="A7" s="108" t="s">
        <v>513</v>
      </c>
      <c r="B7" s="113"/>
      <c r="C7" s="114"/>
      <c r="D7" s="115">
        <v>221555</v>
      </c>
      <c r="E7" s="116"/>
      <c r="F7" s="117">
        <v>75709</v>
      </c>
      <c r="G7" s="118"/>
      <c r="H7" s="119"/>
    </row>
    <row r="8" spans="1:8">
      <c r="A8" s="120"/>
      <c r="B8" s="121"/>
      <c r="C8" s="122"/>
      <c r="D8" s="123">
        <v>120969</v>
      </c>
      <c r="E8" s="124"/>
      <c r="F8" s="125">
        <v>35212</v>
      </c>
      <c r="G8" s="126"/>
      <c r="H8" s="127"/>
    </row>
    <row r="9" spans="1:8">
      <c r="A9" s="108" t="s">
        <v>514</v>
      </c>
      <c r="B9" s="113"/>
      <c r="C9" s="114"/>
      <c r="D9" s="115">
        <v>87796</v>
      </c>
      <c r="E9" s="116"/>
      <c r="F9" s="117">
        <v>90961</v>
      </c>
      <c r="G9" s="118"/>
      <c r="H9" s="119"/>
    </row>
    <row r="10" spans="1:8">
      <c r="A10" s="120"/>
      <c r="B10" s="121"/>
      <c r="C10" s="122"/>
      <c r="D10" s="123">
        <v>54371</v>
      </c>
      <c r="E10" s="124"/>
      <c r="F10" s="125">
        <v>37720</v>
      </c>
      <c r="G10" s="126"/>
      <c r="H10" s="127"/>
    </row>
    <row r="11" spans="1:8">
      <c r="A11" s="108" t="s">
        <v>515</v>
      </c>
      <c r="B11" s="113"/>
      <c r="C11" s="114"/>
      <c r="D11" s="115">
        <v>95774</v>
      </c>
      <c r="E11" s="116"/>
      <c r="F11" s="117">
        <v>106614</v>
      </c>
      <c r="G11" s="118"/>
      <c r="H11" s="119"/>
    </row>
    <row r="12" spans="1:8">
      <c r="A12" s="120"/>
      <c r="B12" s="121"/>
      <c r="C12" s="128"/>
      <c r="D12" s="123">
        <v>29825</v>
      </c>
      <c r="E12" s="124"/>
      <c r="F12" s="125">
        <v>45545</v>
      </c>
      <c r="G12" s="126"/>
      <c r="H12" s="127"/>
    </row>
    <row r="13" spans="1:8">
      <c r="A13" s="108"/>
      <c r="B13" s="113"/>
      <c r="C13" s="129"/>
      <c r="D13" s="130">
        <v>107288</v>
      </c>
      <c r="E13" s="131"/>
      <c r="F13" s="132">
        <v>83831</v>
      </c>
      <c r="G13" s="133"/>
      <c r="H13" s="119"/>
    </row>
    <row r="14" spans="1:8">
      <c r="A14" s="120"/>
      <c r="B14" s="121"/>
      <c r="C14" s="122"/>
      <c r="D14" s="123">
        <v>59056</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4.58</v>
      </c>
      <c r="C19" s="134">
        <f>ROUND(VALUE(SUBSTITUTE(実質収支比率等に係る経年分析!G$48,"▲","-")),2)</f>
        <v>7.37</v>
      </c>
      <c r="D19" s="134">
        <f>ROUND(VALUE(SUBSTITUTE(実質収支比率等に係る経年分析!H$48,"▲","-")),2)</f>
        <v>4.4000000000000004</v>
      </c>
      <c r="E19" s="134">
        <f>ROUND(VALUE(SUBSTITUTE(実質収支比率等に係る経年分析!I$48,"▲","-")),2)</f>
        <v>4.5599999999999996</v>
      </c>
      <c r="F19" s="134">
        <f>ROUND(VALUE(SUBSTITUTE(実質収支比率等に係る経年分析!J$48,"▲","-")),2)</f>
        <v>5</v>
      </c>
    </row>
    <row r="20" spans="1:11">
      <c r="A20" s="134" t="s">
        <v>42</v>
      </c>
      <c r="B20" s="134">
        <f>ROUND(VALUE(SUBSTITUTE(実質収支比率等に係る経年分析!F$47,"▲","-")),2)</f>
        <v>17.510000000000002</v>
      </c>
      <c r="C20" s="134">
        <f>ROUND(VALUE(SUBSTITUTE(実質収支比率等に係る経年分析!G$47,"▲","-")),2)</f>
        <v>20.190000000000001</v>
      </c>
      <c r="D20" s="134">
        <f>ROUND(VALUE(SUBSTITUTE(実質収支比率等に係る経年分析!H$47,"▲","-")),2)</f>
        <v>19.39</v>
      </c>
      <c r="E20" s="134">
        <f>ROUND(VALUE(SUBSTITUTE(実質収支比率等に係る経年分析!I$47,"▲","-")),2)</f>
        <v>20.309999999999999</v>
      </c>
      <c r="F20" s="134">
        <f>ROUND(VALUE(SUBSTITUTE(実質収支比率等に係る経年分析!J$47,"▲","-")),2)</f>
        <v>19.34</v>
      </c>
    </row>
    <row r="21" spans="1:11">
      <c r="A21" s="134" t="s">
        <v>43</v>
      </c>
      <c r="B21" s="134">
        <f>IF(ISNUMBER(VALUE(SUBSTITUTE(実質収支比率等に係る経年分析!F$49,"▲","-"))),ROUND(VALUE(SUBSTITUTE(実質収支比率等に係る経年分析!F$49,"▲","-")),2),NA())</f>
        <v>3.54</v>
      </c>
      <c r="C21" s="134">
        <f>IF(ISNUMBER(VALUE(SUBSTITUTE(実質収支比率等に係る経年分析!G$49,"▲","-"))),ROUND(VALUE(SUBSTITUTE(実質収支比率等に係る経年分析!G$49,"▲","-")),2),NA())</f>
        <v>5.23</v>
      </c>
      <c r="D21" s="134">
        <f>IF(ISNUMBER(VALUE(SUBSTITUTE(実質収支比率等に係る経年分析!H$49,"▲","-"))),ROUND(VALUE(SUBSTITUTE(実質収支比率等に係る経年分析!H$49,"▲","-")),2),NA())</f>
        <v>-4.3600000000000003</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-0.99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多久市公共下水道事業特別会計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多久市給与管理・物品調達特別会計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多久市土地区画整理事業特別会計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多久市後期高齢者医療特別会計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4.3899999999999997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4.99</v>
      </c>
    </row>
    <row r="34" spans="1:16">
      <c r="A34" s="135" t="str">
        <f>IF(連結実質赤字比率に係る赤字・黒字の構成分析!C$36="",NA(),連結実質赤字比率に係る赤字・黒字の構成分析!C$36)</f>
        <v>多久市水道事業会計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9.65</v>
      </c>
    </row>
    <row r="35" spans="1:16">
      <c r="A35" s="135" t="str">
        <f>IF(連結実質赤字比率に係る赤字・黒字の構成分析!C$35="",NA(),連結実質赤字比率に係る赤字・黒字の構成分析!C$35)</f>
        <v>多久市病院事業会計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11.32</v>
      </c>
    </row>
    <row r="36" spans="1:16">
      <c r="A36" s="135" t="str">
        <f>IF(連結実質赤字比率に係る赤字・黒字の構成分析!C$34="",NA(),連結実質赤字比率に係る赤字・黒字の構成分析!C$34)</f>
        <v>多久市国民健康保険事業特別会計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7.0000000000000007E-2</v>
      </c>
      <c r="J36" s="135">
        <f>IF(ROUND(VALUE(SUBSTITUTE(連結実質赤字比率に係る赤字・黒字の構成分析!J$34,"▲", "-")), 2) &lt; 0, ABS(ROUND(VALUE(SUBSTITUTE(連結実質赤字比率に係る赤字・黒字の構成分析!J$34,"▲", "-")), 2)), NA())</f>
        <v>2.52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893</v>
      </c>
      <c r="E42" s="136"/>
      <c r="F42" s="136"/>
      <c r="G42" s="136">
        <f>'実質公債費比率（分子）の構造'!L$52</f>
        <v>914</v>
      </c>
      <c r="H42" s="136"/>
      <c r="I42" s="136"/>
      <c r="J42" s="136">
        <f>'実質公債費比率（分子）の構造'!M$52</f>
        <v>899</v>
      </c>
      <c r="K42" s="136"/>
      <c r="L42" s="136"/>
      <c r="M42" s="136">
        <f>'実質公債費比率（分子）の構造'!N$52</f>
        <v>880</v>
      </c>
      <c r="N42" s="136"/>
      <c r="O42" s="136"/>
      <c r="P42" s="136">
        <f>'実質公債費比率（分子）の構造'!O$52</f>
        <v>862</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18</v>
      </c>
      <c r="C44" s="136"/>
      <c r="D44" s="136"/>
      <c r="E44" s="136">
        <f>'実質公債費比率（分子）の構造'!L$50</f>
        <v>19</v>
      </c>
      <c r="F44" s="136"/>
      <c r="G44" s="136"/>
      <c r="H44" s="136">
        <f>'実質公債費比率（分子）の構造'!M$50</f>
        <v>22</v>
      </c>
      <c r="I44" s="136"/>
      <c r="J44" s="136"/>
      <c r="K44" s="136">
        <f>'実質公債費比率（分子）の構造'!N$50</f>
        <v>2</v>
      </c>
      <c r="L44" s="136"/>
      <c r="M44" s="136"/>
      <c r="N44" s="136">
        <f>'実質公債費比率（分子）の構造'!O$50</f>
        <v>1</v>
      </c>
      <c r="O44" s="136"/>
      <c r="P44" s="136"/>
    </row>
    <row r="45" spans="1:16">
      <c r="A45" s="136" t="s">
        <v>53</v>
      </c>
      <c r="B45" s="136">
        <f>'実質公債費比率（分子）の構造'!K$49</f>
        <v>21</v>
      </c>
      <c r="C45" s="136"/>
      <c r="D45" s="136"/>
      <c r="E45" s="136">
        <f>'実質公債費比率（分子）の構造'!L$49</f>
        <v>18</v>
      </c>
      <c r="F45" s="136"/>
      <c r="G45" s="136"/>
      <c r="H45" s="136">
        <f>'実質公債費比率（分子）の構造'!M$49</f>
        <v>18</v>
      </c>
      <c r="I45" s="136"/>
      <c r="J45" s="136"/>
      <c r="K45" s="136">
        <f>'実質公債費比率（分子）の構造'!N$49</f>
        <v>20</v>
      </c>
      <c r="L45" s="136"/>
      <c r="M45" s="136"/>
      <c r="N45" s="136">
        <f>'実質公債費比率（分子）の構造'!O$49</f>
        <v>29</v>
      </c>
      <c r="O45" s="136"/>
      <c r="P45" s="136"/>
    </row>
    <row r="46" spans="1:16">
      <c r="A46" s="136" t="s">
        <v>54</v>
      </c>
      <c r="B46" s="136">
        <f>'実質公債費比率（分子）の構造'!K$48</f>
        <v>230</v>
      </c>
      <c r="C46" s="136"/>
      <c r="D46" s="136"/>
      <c r="E46" s="136">
        <f>'実質公債費比率（分子）の構造'!L$48</f>
        <v>222</v>
      </c>
      <c r="F46" s="136"/>
      <c r="G46" s="136"/>
      <c r="H46" s="136">
        <f>'実質公債費比率（分子）の構造'!M$48</f>
        <v>244</v>
      </c>
      <c r="I46" s="136"/>
      <c r="J46" s="136"/>
      <c r="K46" s="136">
        <f>'実質公債費比率（分子）の構造'!N$48</f>
        <v>197</v>
      </c>
      <c r="L46" s="136"/>
      <c r="M46" s="136"/>
      <c r="N46" s="136">
        <f>'実質公債費比率（分子）の構造'!O$48</f>
        <v>189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1316</v>
      </c>
      <c r="C49" s="136"/>
      <c r="D49" s="136"/>
      <c r="E49" s="136">
        <f>'実質公債費比率（分子）の構造'!L$45</f>
        <v>1256</v>
      </c>
      <c r="F49" s="136"/>
      <c r="G49" s="136"/>
      <c r="H49" s="136">
        <f>'実質公債費比率（分子）の構造'!M$45</f>
        <v>1204</v>
      </c>
      <c r="I49" s="136"/>
      <c r="J49" s="136"/>
      <c r="K49" s="136">
        <f>'実質公債費比率（分子）の構造'!N$45</f>
        <v>1210</v>
      </c>
      <c r="L49" s="136"/>
      <c r="M49" s="136"/>
      <c r="N49" s="136">
        <f>'実質公債費比率（分子）の構造'!O$45</f>
        <v>1226</v>
      </c>
      <c r="O49" s="136"/>
      <c r="P49" s="136"/>
    </row>
    <row r="50" spans="1:16">
      <c r="A50" s="136" t="s">
        <v>58</v>
      </c>
      <c r="B50" s="136" t="e">
        <f>NA()</f>
        <v>#N/A</v>
      </c>
      <c r="C50" s="136">
        <f>IF(ISNUMBER('実質公債費比率（分子）の構造'!K$53),'実質公債費比率（分子）の構造'!K$53,NA())</f>
        <v>692</v>
      </c>
      <c r="D50" s="136" t="e">
        <f>NA()</f>
        <v>#N/A</v>
      </c>
      <c r="E50" s="136" t="e">
        <f>NA()</f>
        <v>#N/A</v>
      </c>
      <c r="F50" s="136">
        <f>IF(ISNUMBER('実質公債費比率（分子）の構造'!L$53),'実質公債費比率（分子）の構造'!L$53,NA())</f>
        <v>601</v>
      </c>
      <c r="G50" s="136" t="e">
        <f>NA()</f>
        <v>#N/A</v>
      </c>
      <c r="H50" s="136" t="e">
        <f>NA()</f>
        <v>#N/A</v>
      </c>
      <c r="I50" s="136">
        <f>IF(ISNUMBER('実質公債費比率（分子）の構造'!M$53),'実質公債費比率（分子）の構造'!M$53,NA())</f>
        <v>589</v>
      </c>
      <c r="J50" s="136" t="e">
        <f>NA()</f>
        <v>#N/A</v>
      </c>
      <c r="K50" s="136" t="e">
        <f>NA()</f>
        <v>#N/A</v>
      </c>
      <c r="L50" s="136">
        <f>IF(ISNUMBER('実質公債費比率（分子）の構造'!N$53),'実質公債費比率（分子）の構造'!N$53,NA())</f>
        <v>549</v>
      </c>
      <c r="M50" s="136" t="e">
        <f>NA()</f>
        <v>#N/A</v>
      </c>
      <c r="N50" s="136" t="e">
        <f>NA()</f>
        <v>#N/A</v>
      </c>
      <c r="O50" s="136">
        <f>IF(ISNUMBER('実質公債費比率（分子）の構造'!O$53),'実質公債費比率（分子）の構造'!O$53,NA())</f>
        <v>583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9004</v>
      </c>
      <c r="E56" s="135"/>
      <c r="F56" s="135"/>
      <c r="G56" s="135">
        <f>'将来負担比率（分子）の構造'!J$51</f>
        <v>9157</v>
      </c>
      <c r="H56" s="135"/>
      <c r="I56" s="135"/>
      <c r="J56" s="135">
        <f>'将来負担比率（分子）の構造'!K$51</f>
        <v>10556</v>
      </c>
      <c r="K56" s="135"/>
      <c r="L56" s="135"/>
      <c r="M56" s="135">
        <f>'将来負担比率（分子）の構造'!L$51</f>
        <v>10463</v>
      </c>
      <c r="N56" s="135"/>
      <c r="O56" s="135"/>
      <c r="P56" s="135">
        <f>'将来負担比率（分子）の構造'!M$51</f>
        <v>10506</v>
      </c>
    </row>
    <row r="57" spans="1:16">
      <c r="A57" s="135" t="s">
        <v>34</v>
      </c>
      <c r="B57" s="135"/>
      <c r="C57" s="135"/>
      <c r="D57" s="135">
        <f>'将来負担比率（分子）の構造'!I$50</f>
        <v>575</v>
      </c>
      <c r="E57" s="135"/>
      <c r="F57" s="135"/>
      <c r="G57" s="135">
        <f>'将来負担比率（分子）の構造'!J$50</f>
        <v>512</v>
      </c>
      <c r="H57" s="135"/>
      <c r="I57" s="135"/>
      <c r="J57" s="135">
        <f>'将来負担比率（分子）の構造'!K$50</f>
        <v>400</v>
      </c>
      <c r="K57" s="135"/>
      <c r="L57" s="135"/>
      <c r="M57" s="135">
        <f>'将来負担比率（分子）の構造'!L$50</f>
        <v>341</v>
      </c>
      <c r="N57" s="135"/>
      <c r="O57" s="135"/>
      <c r="P57" s="135">
        <f>'将来負担比率（分子）の構造'!M$50</f>
        <v>705</v>
      </c>
    </row>
    <row r="58" spans="1:16">
      <c r="A58" s="135" t="s">
        <v>33</v>
      </c>
      <c r="B58" s="135"/>
      <c r="C58" s="135"/>
      <c r="D58" s="135">
        <f>'将来負担比率（分子）の構造'!I$49</f>
        <v>7192</v>
      </c>
      <c r="E58" s="135"/>
      <c r="F58" s="135"/>
      <c r="G58" s="135">
        <f>'将来負担比率（分子）の構造'!J$49</f>
        <v>7574</v>
      </c>
      <c r="H58" s="135"/>
      <c r="I58" s="135"/>
      <c r="J58" s="135">
        <f>'将来負担比率（分子）の構造'!K$49</f>
        <v>7102</v>
      </c>
      <c r="K58" s="135"/>
      <c r="L58" s="135"/>
      <c r="M58" s="135">
        <f>'将来負担比率（分子）の構造'!L$49</f>
        <v>7816</v>
      </c>
      <c r="N58" s="135"/>
      <c r="O58" s="135"/>
      <c r="P58" s="135">
        <f>'将来負担比率（分子）の構造'!M$49</f>
        <v>7318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2101</v>
      </c>
      <c r="C62" s="135"/>
      <c r="D62" s="135"/>
      <c r="E62" s="135">
        <f>'将来負担比率（分子）の構造'!J$45</f>
        <v>2104</v>
      </c>
      <c r="F62" s="135"/>
      <c r="G62" s="135"/>
      <c r="H62" s="135">
        <f>'将来負担比率（分子）の構造'!K$45</f>
        <v>2123</v>
      </c>
      <c r="I62" s="135"/>
      <c r="J62" s="135"/>
      <c r="K62" s="135">
        <f>'将来負担比率（分子）の構造'!L$45</f>
        <v>2051</v>
      </c>
      <c r="L62" s="135"/>
      <c r="M62" s="135"/>
      <c r="N62" s="135">
        <f>'将来負担比率（分子）の構造'!M$45</f>
        <v>1881</v>
      </c>
      <c r="O62" s="135"/>
      <c r="P62" s="135"/>
    </row>
    <row r="63" spans="1:16">
      <c r="A63" s="135" t="s">
        <v>27</v>
      </c>
      <c r="B63" s="135">
        <f>'将来負担比率（分子）の構造'!I$44</f>
        <v>96</v>
      </c>
      <c r="C63" s="135"/>
      <c r="D63" s="135"/>
      <c r="E63" s="135">
        <f>'将来負担比率（分子）の構造'!J$44</f>
        <v>81</v>
      </c>
      <c r="F63" s="135"/>
      <c r="G63" s="135"/>
      <c r="H63" s="135">
        <f>'将来負担比率（分子）の構造'!K$44</f>
        <v>87</v>
      </c>
      <c r="I63" s="135"/>
      <c r="J63" s="135"/>
      <c r="K63" s="135">
        <f>'将来負担比率（分子）の構造'!L$44</f>
        <v>138</v>
      </c>
      <c r="L63" s="135"/>
      <c r="M63" s="135"/>
      <c r="N63" s="135">
        <f>'将来負担比率（分子）の構造'!M$44</f>
        <v>162</v>
      </c>
      <c r="O63" s="135"/>
      <c r="P63" s="135"/>
    </row>
    <row r="64" spans="1:16">
      <c r="A64" s="135" t="s">
        <v>26</v>
      </c>
      <c r="B64" s="135">
        <f>'将来負担比率（分子）の構造'!I$43</f>
        <v>4084</v>
      </c>
      <c r="C64" s="135"/>
      <c r="D64" s="135"/>
      <c r="E64" s="135">
        <f>'将来負担比率（分子）の構造'!J$43</f>
        <v>3806</v>
      </c>
      <c r="F64" s="135"/>
      <c r="G64" s="135"/>
      <c r="H64" s="135">
        <f>'将来負担比率（分子）の構造'!K$43</f>
        <v>3769</v>
      </c>
      <c r="I64" s="135"/>
      <c r="J64" s="135"/>
      <c r="K64" s="135">
        <f>'将来負担比率（分子）の構造'!L$43</f>
        <v>3752</v>
      </c>
      <c r="L64" s="135"/>
      <c r="M64" s="135"/>
      <c r="N64" s="135">
        <f>'将来負担比率（分子）の構造'!M$43</f>
        <v>3648</v>
      </c>
      <c r="O64" s="135"/>
      <c r="P64" s="135"/>
    </row>
    <row r="65" spans="1:16">
      <c r="A65" s="135" t="s">
        <v>25</v>
      </c>
      <c r="B65" s="135">
        <f>'将来負担比率（分子）の構造'!I$42</f>
        <v>43</v>
      </c>
      <c r="C65" s="135"/>
      <c r="D65" s="135"/>
      <c r="E65" s="135">
        <f>'将来負担比率（分子）の構造'!J$42</f>
        <v>24</v>
      </c>
      <c r="F65" s="135"/>
      <c r="G65" s="135"/>
      <c r="H65" s="135">
        <f>'将来負担比率（分子）の構造'!K$42</f>
        <v>3</v>
      </c>
      <c r="I65" s="135"/>
      <c r="J65" s="135"/>
      <c r="K65" s="135">
        <f>'将来負担比率（分子）の構造'!L$42</f>
        <v>1</v>
      </c>
      <c r="L65" s="135"/>
      <c r="M65" s="135"/>
      <c r="N65" s="135">
        <f>'将来負担比率（分子）の構造'!M$42</f>
        <v>0</v>
      </c>
      <c r="O65" s="135"/>
      <c r="P65" s="135"/>
    </row>
    <row r="66" spans="1:16">
      <c r="A66" s="135" t="s">
        <v>24</v>
      </c>
      <c r="B66" s="135">
        <f>'将来負担比率（分子）の構造'!I$41</f>
        <v>11096</v>
      </c>
      <c r="C66" s="135"/>
      <c r="D66" s="135"/>
      <c r="E66" s="135">
        <f>'将来負担比率（分子）の構造'!J$41</f>
        <v>11240</v>
      </c>
      <c r="F66" s="135"/>
      <c r="G66" s="135"/>
      <c r="H66" s="135">
        <f>'将来負担比率（分子）の構造'!K$41</f>
        <v>13026</v>
      </c>
      <c r="I66" s="135"/>
      <c r="J66" s="135"/>
      <c r="K66" s="135">
        <f>'将来負担比率（分子）の構造'!L$41</f>
        <v>12670</v>
      </c>
      <c r="L66" s="135"/>
      <c r="M66" s="135"/>
      <c r="N66" s="135">
        <f>'将来負担比率（分子）の構造'!M$41</f>
        <v>12856</v>
      </c>
      <c r="O66" s="135"/>
      <c r="P66" s="135"/>
    </row>
    <row r="67" spans="1:16">
      <c r="A67" s="135" t="s">
        <v>62</v>
      </c>
      <c r="B67" s="135" t="e">
        <f>NA()</f>
        <v>#N/A</v>
      </c>
      <c r="C67" s="135">
        <f>IF(ISNUMBER('将来負担比率（分子）の構造'!I$52), IF('将来負担比率（分子）の構造'!I$52 &lt; 0, 0, '将来負担比率（分子）の構造'!I$52), NA())</f>
        <v>648</v>
      </c>
      <c r="D67" s="135" t="e">
        <f>NA()</f>
        <v>#N/A</v>
      </c>
      <c r="E67" s="135" t="e">
        <f>NA()</f>
        <v>#N/A</v>
      </c>
      <c r="F67" s="135">
        <f>IF(ISNUMBER('将来負担比率（分子）の構造'!J$52), IF('将来負担比率（分子）の構造'!J$52 &lt; 0, 0, '将来負担比率（分子）の構造'!J$52), NA())</f>
        <v>13</v>
      </c>
      <c r="G67" s="135" t="e">
        <f>NA()</f>
        <v>#N/A</v>
      </c>
      <c r="H67" s="135" t="e">
        <f>NA()</f>
        <v>#N/A</v>
      </c>
      <c r="I67" s="135">
        <f>IF(ISNUMBER('将来負担比率（分子）の構造'!K$52), IF('将来負担比率（分子）の構造'!K$52 &lt; 0, 0, '将来負担比率（分子）の構造'!K$52), NA())</f>
        <v>949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1896082</v>
      </c>
      <c r="S5" s="639"/>
      <c r="T5" s="639"/>
      <c r="U5" s="639"/>
      <c r="V5" s="639"/>
      <c r="W5" s="639"/>
      <c r="X5" s="639"/>
      <c r="Y5" s="686"/>
      <c r="Z5" s="699">
        <v>15.5</v>
      </c>
      <c r="AA5" s="699"/>
      <c r="AB5" s="699"/>
      <c r="AC5" s="699"/>
      <c r="AD5" s="700">
        <v>1896082</v>
      </c>
      <c r="AE5" s="700"/>
      <c r="AF5" s="700"/>
      <c r="AG5" s="700"/>
      <c r="AH5" s="700"/>
      <c r="AI5" s="700"/>
      <c r="AJ5" s="700"/>
      <c r="AK5" s="700"/>
      <c r="AL5" s="687">
        <v>34.4</v>
      </c>
      <c r="AM5" s="656"/>
      <c r="AN5" s="656"/>
      <c r="AO5" s="688"/>
      <c r="AP5" s="675" t="s">
        <v>207</v>
      </c>
      <c r="AQ5" s="676"/>
      <c r="AR5" s="676"/>
      <c r="AS5" s="676"/>
      <c r="AT5" s="676"/>
      <c r="AU5" s="676"/>
      <c r="AV5" s="676"/>
      <c r="AW5" s="676"/>
      <c r="AX5" s="676"/>
      <c r="AY5" s="676"/>
      <c r="AZ5" s="676"/>
      <c r="BA5" s="676"/>
      <c r="BB5" s="676"/>
      <c r="BC5" s="676"/>
      <c r="BD5" s="676"/>
      <c r="BE5" s="676"/>
      <c r="BF5" s="677"/>
      <c r="BG5" s="588">
        <v>1896082</v>
      </c>
      <c r="BH5" s="589"/>
      <c r="BI5" s="589"/>
      <c r="BJ5" s="589"/>
      <c r="BK5" s="589"/>
      <c r="BL5" s="589"/>
      <c r="BM5" s="589"/>
      <c r="BN5" s="590"/>
      <c r="BO5" s="641">
        <v>100</v>
      </c>
      <c r="BP5" s="641"/>
      <c r="BQ5" s="641"/>
      <c r="BR5" s="641"/>
      <c r="BS5" s="642">
        <v>22537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105925</v>
      </c>
      <c r="S6" s="589"/>
      <c r="T6" s="589"/>
      <c r="U6" s="589"/>
      <c r="V6" s="589"/>
      <c r="W6" s="589"/>
      <c r="X6" s="589"/>
      <c r="Y6" s="590"/>
      <c r="Z6" s="641">
        <v>0.9</v>
      </c>
      <c r="AA6" s="641"/>
      <c r="AB6" s="641"/>
      <c r="AC6" s="641"/>
      <c r="AD6" s="642">
        <v>105925</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1896082</v>
      </c>
      <c r="BH6" s="589"/>
      <c r="BI6" s="589"/>
      <c r="BJ6" s="589"/>
      <c r="BK6" s="589"/>
      <c r="BL6" s="589"/>
      <c r="BM6" s="589"/>
      <c r="BN6" s="590"/>
      <c r="BO6" s="641">
        <v>100</v>
      </c>
      <c r="BP6" s="641"/>
      <c r="BQ6" s="641"/>
      <c r="BR6" s="641"/>
      <c r="BS6" s="642">
        <v>22537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167321</v>
      </c>
      <c r="CS6" s="589"/>
      <c r="CT6" s="589"/>
      <c r="CU6" s="589"/>
      <c r="CV6" s="589"/>
      <c r="CW6" s="589"/>
      <c r="CX6" s="589"/>
      <c r="CY6" s="590"/>
      <c r="CZ6" s="641">
        <v>1.5</v>
      </c>
      <c r="DA6" s="641"/>
      <c r="DB6" s="641"/>
      <c r="DC6" s="641"/>
      <c r="DD6" s="594">
        <v>4157</v>
      </c>
      <c r="DE6" s="589"/>
      <c r="DF6" s="589"/>
      <c r="DG6" s="589"/>
      <c r="DH6" s="589"/>
      <c r="DI6" s="589"/>
      <c r="DJ6" s="589"/>
      <c r="DK6" s="589"/>
      <c r="DL6" s="589"/>
      <c r="DM6" s="589"/>
      <c r="DN6" s="589"/>
      <c r="DO6" s="589"/>
      <c r="DP6" s="590"/>
      <c r="DQ6" s="594">
        <v>167321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3050</v>
      </c>
      <c r="S7" s="589"/>
      <c r="T7" s="589"/>
      <c r="U7" s="589"/>
      <c r="V7" s="589"/>
      <c r="W7" s="589"/>
      <c r="X7" s="589"/>
      <c r="Y7" s="590"/>
      <c r="Z7" s="641">
        <v>0</v>
      </c>
      <c r="AA7" s="641"/>
      <c r="AB7" s="641"/>
      <c r="AC7" s="641"/>
      <c r="AD7" s="642">
        <v>3050</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782924</v>
      </c>
      <c r="BH7" s="589"/>
      <c r="BI7" s="589"/>
      <c r="BJ7" s="589"/>
      <c r="BK7" s="589"/>
      <c r="BL7" s="589"/>
      <c r="BM7" s="589"/>
      <c r="BN7" s="590"/>
      <c r="BO7" s="641">
        <v>41.3</v>
      </c>
      <c r="BP7" s="641"/>
      <c r="BQ7" s="641"/>
      <c r="BR7" s="641"/>
      <c r="BS7" s="642">
        <v>22537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1264565</v>
      </c>
      <c r="CS7" s="589"/>
      <c r="CT7" s="589"/>
      <c r="CU7" s="589"/>
      <c r="CV7" s="589"/>
      <c r="CW7" s="589"/>
      <c r="CX7" s="589"/>
      <c r="CY7" s="590"/>
      <c r="CZ7" s="641">
        <v>11.2</v>
      </c>
      <c r="DA7" s="641"/>
      <c r="DB7" s="641"/>
      <c r="DC7" s="641"/>
      <c r="DD7" s="594">
        <v>111969</v>
      </c>
      <c r="DE7" s="589"/>
      <c r="DF7" s="589"/>
      <c r="DG7" s="589"/>
      <c r="DH7" s="589"/>
      <c r="DI7" s="589"/>
      <c r="DJ7" s="589"/>
      <c r="DK7" s="589"/>
      <c r="DL7" s="589"/>
      <c r="DM7" s="589"/>
      <c r="DN7" s="589"/>
      <c r="DO7" s="589"/>
      <c r="DP7" s="590"/>
      <c r="DQ7" s="594">
        <v>1080242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10201</v>
      </c>
      <c r="S8" s="589"/>
      <c r="T8" s="589"/>
      <c r="U8" s="589"/>
      <c r="V8" s="589"/>
      <c r="W8" s="589"/>
      <c r="X8" s="589"/>
      <c r="Y8" s="590"/>
      <c r="Z8" s="641">
        <v>0.1</v>
      </c>
      <c r="AA8" s="641"/>
      <c r="AB8" s="641"/>
      <c r="AC8" s="641"/>
      <c r="AD8" s="642">
        <v>10201</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31813</v>
      </c>
      <c r="BH8" s="589"/>
      <c r="BI8" s="589"/>
      <c r="BJ8" s="589"/>
      <c r="BK8" s="589"/>
      <c r="BL8" s="589"/>
      <c r="BM8" s="589"/>
      <c r="BN8" s="590"/>
      <c r="BO8" s="641">
        <v>1.7</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3572558</v>
      </c>
      <c r="CS8" s="589"/>
      <c r="CT8" s="589"/>
      <c r="CU8" s="589"/>
      <c r="CV8" s="589"/>
      <c r="CW8" s="589"/>
      <c r="CX8" s="589"/>
      <c r="CY8" s="590"/>
      <c r="CZ8" s="641">
        <v>31.5</v>
      </c>
      <c r="DA8" s="641"/>
      <c r="DB8" s="641"/>
      <c r="DC8" s="641"/>
      <c r="DD8" s="594">
        <v>496</v>
      </c>
      <c r="DE8" s="589"/>
      <c r="DF8" s="589"/>
      <c r="DG8" s="589"/>
      <c r="DH8" s="589"/>
      <c r="DI8" s="589"/>
      <c r="DJ8" s="589"/>
      <c r="DK8" s="589"/>
      <c r="DL8" s="589"/>
      <c r="DM8" s="589"/>
      <c r="DN8" s="589"/>
      <c r="DO8" s="589"/>
      <c r="DP8" s="590"/>
      <c r="DQ8" s="594">
        <v>1713719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4809</v>
      </c>
      <c r="S9" s="589"/>
      <c r="T9" s="589"/>
      <c r="U9" s="589"/>
      <c r="V9" s="589"/>
      <c r="W9" s="589"/>
      <c r="X9" s="589"/>
      <c r="Y9" s="590"/>
      <c r="Z9" s="641">
        <v>0</v>
      </c>
      <c r="AA9" s="641"/>
      <c r="AB9" s="641"/>
      <c r="AC9" s="641"/>
      <c r="AD9" s="642">
        <v>4809</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571361</v>
      </c>
      <c r="BH9" s="589"/>
      <c r="BI9" s="589"/>
      <c r="BJ9" s="589"/>
      <c r="BK9" s="589"/>
      <c r="BL9" s="589"/>
      <c r="BM9" s="589"/>
      <c r="BN9" s="590"/>
      <c r="BO9" s="641">
        <v>30.1</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945243</v>
      </c>
      <c r="CS9" s="589"/>
      <c r="CT9" s="589"/>
      <c r="CU9" s="589"/>
      <c r="CV9" s="589"/>
      <c r="CW9" s="589"/>
      <c r="CX9" s="589"/>
      <c r="CY9" s="590"/>
      <c r="CZ9" s="641">
        <v>8.3000000000000007</v>
      </c>
      <c r="DA9" s="641"/>
      <c r="DB9" s="641"/>
      <c r="DC9" s="641"/>
      <c r="DD9" s="594">
        <v>52125</v>
      </c>
      <c r="DE9" s="589"/>
      <c r="DF9" s="589"/>
      <c r="DG9" s="589"/>
      <c r="DH9" s="589"/>
      <c r="DI9" s="589"/>
      <c r="DJ9" s="589"/>
      <c r="DK9" s="589"/>
      <c r="DL9" s="589"/>
      <c r="DM9" s="589"/>
      <c r="DN9" s="589"/>
      <c r="DO9" s="589"/>
      <c r="DP9" s="590"/>
      <c r="DQ9" s="594">
        <v>847700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218996</v>
      </c>
      <c r="S10" s="589"/>
      <c r="T10" s="589"/>
      <c r="U10" s="589"/>
      <c r="V10" s="589"/>
      <c r="W10" s="589"/>
      <c r="X10" s="589"/>
      <c r="Y10" s="590"/>
      <c r="Z10" s="641">
        <v>1.8</v>
      </c>
      <c r="AA10" s="641"/>
      <c r="AB10" s="641"/>
      <c r="AC10" s="641"/>
      <c r="AD10" s="642">
        <v>218996</v>
      </c>
      <c r="AE10" s="642"/>
      <c r="AF10" s="642"/>
      <c r="AG10" s="642"/>
      <c r="AH10" s="642"/>
      <c r="AI10" s="642"/>
      <c r="AJ10" s="642"/>
      <c r="AK10" s="642"/>
      <c r="AL10" s="611">
        <v>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41629</v>
      </c>
      <c r="BH10" s="589"/>
      <c r="BI10" s="589"/>
      <c r="BJ10" s="589"/>
      <c r="BK10" s="589"/>
      <c r="BL10" s="589"/>
      <c r="BM10" s="589"/>
      <c r="BN10" s="590"/>
      <c r="BO10" s="641">
        <v>2.2000000000000002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46571</v>
      </c>
      <c r="CS10" s="589"/>
      <c r="CT10" s="589"/>
      <c r="CU10" s="589"/>
      <c r="CV10" s="589"/>
      <c r="CW10" s="589"/>
      <c r="CX10" s="589"/>
      <c r="CY10" s="590"/>
      <c r="CZ10" s="641">
        <v>0.4</v>
      </c>
      <c r="DA10" s="641"/>
      <c r="DB10" s="641"/>
      <c r="DC10" s="641"/>
      <c r="DD10" s="594" t="s">
        <v>219</v>
      </c>
      <c r="DE10" s="589"/>
      <c r="DF10" s="589"/>
      <c r="DG10" s="589"/>
      <c r="DH10" s="589"/>
      <c r="DI10" s="589"/>
      <c r="DJ10" s="589"/>
      <c r="DK10" s="589"/>
      <c r="DL10" s="589"/>
      <c r="DM10" s="589"/>
      <c r="DN10" s="589"/>
      <c r="DO10" s="589"/>
      <c r="DP10" s="590"/>
      <c r="DQ10" s="594">
        <v>139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37165</v>
      </c>
      <c r="S11" s="589"/>
      <c r="T11" s="589"/>
      <c r="U11" s="589"/>
      <c r="V11" s="589"/>
      <c r="W11" s="589"/>
      <c r="X11" s="589"/>
      <c r="Y11" s="590"/>
      <c r="Z11" s="641">
        <v>0.3</v>
      </c>
      <c r="AA11" s="641"/>
      <c r="AB11" s="641"/>
      <c r="AC11" s="641"/>
      <c r="AD11" s="642">
        <v>37165</v>
      </c>
      <c r="AE11" s="642"/>
      <c r="AF11" s="642"/>
      <c r="AG11" s="642"/>
      <c r="AH11" s="642"/>
      <c r="AI11" s="642"/>
      <c r="AJ11" s="642"/>
      <c r="AK11" s="642"/>
      <c r="AL11" s="611">
        <v>0.7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138121</v>
      </c>
      <c r="BH11" s="589"/>
      <c r="BI11" s="589"/>
      <c r="BJ11" s="589"/>
      <c r="BK11" s="589"/>
      <c r="BL11" s="589"/>
      <c r="BM11" s="589"/>
      <c r="BN11" s="590"/>
      <c r="BO11" s="641">
        <v>7.3</v>
      </c>
      <c r="BP11" s="641"/>
      <c r="BQ11" s="641"/>
      <c r="BR11" s="641"/>
      <c r="BS11" s="594">
        <v>22537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1536949</v>
      </c>
      <c r="CS11" s="589"/>
      <c r="CT11" s="589"/>
      <c r="CU11" s="589"/>
      <c r="CV11" s="589"/>
      <c r="CW11" s="589"/>
      <c r="CX11" s="589"/>
      <c r="CY11" s="590"/>
      <c r="CZ11" s="641">
        <v>13.6</v>
      </c>
      <c r="DA11" s="641"/>
      <c r="DB11" s="641"/>
      <c r="DC11" s="641"/>
      <c r="DD11" s="594">
        <v>778348</v>
      </c>
      <c r="DE11" s="589"/>
      <c r="DF11" s="589"/>
      <c r="DG11" s="589"/>
      <c r="DH11" s="589"/>
      <c r="DI11" s="589"/>
      <c r="DJ11" s="589"/>
      <c r="DK11" s="589"/>
      <c r="DL11" s="589"/>
      <c r="DM11" s="589"/>
      <c r="DN11" s="589"/>
      <c r="DO11" s="589"/>
      <c r="DP11" s="590"/>
      <c r="DQ11" s="594">
        <v>280565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907064</v>
      </c>
      <c r="BH12" s="589"/>
      <c r="BI12" s="589"/>
      <c r="BJ12" s="589"/>
      <c r="BK12" s="589"/>
      <c r="BL12" s="589"/>
      <c r="BM12" s="589"/>
      <c r="BN12" s="590"/>
      <c r="BO12" s="641">
        <v>47.8</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494554</v>
      </c>
      <c r="CS12" s="589"/>
      <c r="CT12" s="589"/>
      <c r="CU12" s="589"/>
      <c r="CV12" s="589"/>
      <c r="CW12" s="589"/>
      <c r="CX12" s="589"/>
      <c r="CY12" s="590"/>
      <c r="CZ12" s="641">
        <v>4.4000000000000004</v>
      </c>
      <c r="DA12" s="641"/>
      <c r="DB12" s="641"/>
      <c r="DC12" s="641"/>
      <c r="DD12" s="594">
        <v>326385</v>
      </c>
      <c r="DE12" s="589"/>
      <c r="DF12" s="589"/>
      <c r="DG12" s="589"/>
      <c r="DH12" s="589"/>
      <c r="DI12" s="589"/>
      <c r="DJ12" s="589"/>
      <c r="DK12" s="589"/>
      <c r="DL12" s="589"/>
      <c r="DM12" s="589"/>
      <c r="DN12" s="589"/>
      <c r="DO12" s="589"/>
      <c r="DP12" s="590"/>
      <c r="DQ12" s="594">
        <v>241701</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9960</v>
      </c>
      <c r="S13" s="589"/>
      <c r="T13" s="589"/>
      <c r="U13" s="589"/>
      <c r="V13" s="589"/>
      <c r="W13" s="589"/>
      <c r="X13" s="589"/>
      <c r="Y13" s="590"/>
      <c r="Z13" s="641">
        <v>0.1</v>
      </c>
      <c r="AA13" s="641"/>
      <c r="AB13" s="641"/>
      <c r="AC13" s="641"/>
      <c r="AD13" s="642">
        <v>9960</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902120</v>
      </c>
      <c r="BH13" s="589"/>
      <c r="BI13" s="589"/>
      <c r="BJ13" s="589"/>
      <c r="BK13" s="589"/>
      <c r="BL13" s="589"/>
      <c r="BM13" s="589"/>
      <c r="BN13" s="590"/>
      <c r="BO13" s="641">
        <v>47.6</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838764</v>
      </c>
      <c r="CS13" s="589"/>
      <c r="CT13" s="589"/>
      <c r="CU13" s="589"/>
      <c r="CV13" s="589"/>
      <c r="CW13" s="589"/>
      <c r="CX13" s="589"/>
      <c r="CY13" s="590"/>
      <c r="CZ13" s="641">
        <v>7.4</v>
      </c>
      <c r="DA13" s="641"/>
      <c r="DB13" s="641"/>
      <c r="DC13" s="641"/>
      <c r="DD13" s="594">
        <v>391879</v>
      </c>
      <c r="DE13" s="589"/>
      <c r="DF13" s="589"/>
      <c r="DG13" s="589"/>
      <c r="DH13" s="589"/>
      <c r="DI13" s="589"/>
      <c r="DJ13" s="589"/>
      <c r="DK13" s="589"/>
      <c r="DL13" s="589"/>
      <c r="DM13" s="589"/>
      <c r="DN13" s="589"/>
      <c r="DO13" s="589"/>
      <c r="DP13" s="590"/>
      <c r="DQ13" s="594">
        <v>521418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58210</v>
      </c>
      <c r="BH14" s="589"/>
      <c r="BI14" s="589"/>
      <c r="BJ14" s="589"/>
      <c r="BK14" s="589"/>
      <c r="BL14" s="589"/>
      <c r="BM14" s="589"/>
      <c r="BN14" s="590"/>
      <c r="BO14" s="641">
        <v>3.1</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414940</v>
      </c>
      <c r="CS14" s="589"/>
      <c r="CT14" s="589"/>
      <c r="CU14" s="589"/>
      <c r="CV14" s="589"/>
      <c r="CW14" s="589"/>
      <c r="CX14" s="589"/>
      <c r="CY14" s="590"/>
      <c r="CZ14" s="641">
        <v>3.7</v>
      </c>
      <c r="DA14" s="641"/>
      <c r="DB14" s="641"/>
      <c r="DC14" s="641"/>
      <c r="DD14" s="594">
        <v>100463</v>
      </c>
      <c r="DE14" s="589"/>
      <c r="DF14" s="589"/>
      <c r="DG14" s="589"/>
      <c r="DH14" s="589"/>
      <c r="DI14" s="589"/>
      <c r="DJ14" s="589"/>
      <c r="DK14" s="589"/>
      <c r="DL14" s="589"/>
      <c r="DM14" s="589"/>
      <c r="DN14" s="589"/>
      <c r="DO14" s="589"/>
      <c r="DP14" s="590"/>
      <c r="DQ14" s="594">
        <v>325294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6149</v>
      </c>
      <c r="S15" s="589"/>
      <c r="T15" s="589"/>
      <c r="U15" s="589"/>
      <c r="V15" s="589"/>
      <c r="W15" s="589"/>
      <c r="X15" s="589"/>
      <c r="Y15" s="590"/>
      <c r="Z15" s="641">
        <v>0.1</v>
      </c>
      <c r="AA15" s="641"/>
      <c r="AB15" s="641"/>
      <c r="AC15" s="641"/>
      <c r="AD15" s="642">
        <v>6149</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147884</v>
      </c>
      <c r="BH15" s="589"/>
      <c r="BI15" s="589"/>
      <c r="BJ15" s="589"/>
      <c r="BK15" s="589"/>
      <c r="BL15" s="589"/>
      <c r="BM15" s="589"/>
      <c r="BN15" s="590"/>
      <c r="BO15" s="641">
        <v>7.8</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790431</v>
      </c>
      <c r="CS15" s="589"/>
      <c r="CT15" s="589"/>
      <c r="CU15" s="589"/>
      <c r="CV15" s="589"/>
      <c r="CW15" s="589"/>
      <c r="CX15" s="589"/>
      <c r="CY15" s="590"/>
      <c r="CZ15" s="641">
        <v>7</v>
      </c>
      <c r="DA15" s="641"/>
      <c r="DB15" s="641"/>
      <c r="DC15" s="641"/>
      <c r="DD15" s="594">
        <v>193184</v>
      </c>
      <c r="DE15" s="589"/>
      <c r="DF15" s="589"/>
      <c r="DG15" s="589"/>
      <c r="DH15" s="589"/>
      <c r="DI15" s="589"/>
      <c r="DJ15" s="589"/>
      <c r="DK15" s="589"/>
      <c r="DL15" s="589"/>
      <c r="DM15" s="589"/>
      <c r="DN15" s="589"/>
      <c r="DO15" s="589"/>
      <c r="DP15" s="590"/>
      <c r="DQ15" s="594">
        <v>580926</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4227981</v>
      </c>
      <c r="S16" s="589"/>
      <c r="T16" s="589"/>
      <c r="U16" s="589"/>
      <c r="V16" s="589"/>
      <c r="W16" s="589"/>
      <c r="X16" s="589"/>
      <c r="Y16" s="590"/>
      <c r="Z16" s="641">
        <v>34.5</v>
      </c>
      <c r="AA16" s="641"/>
      <c r="AB16" s="641"/>
      <c r="AC16" s="641"/>
      <c r="AD16" s="642">
        <v>3212637</v>
      </c>
      <c r="AE16" s="642"/>
      <c r="AF16" s="642"/>
      <c r="AG16" s="642"/>
      <c r="AH16" s="642"/>
      <c r="AI16" s="642"/>
      <c r="AJ16" s="642"/>
      <c r="AK16" s="642"/>
      <c r="AL16" s="611">
        <v>58.2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30045</v>
      </c>
      <c r="CS16" s="589"/>
      <c r="CT16" s="589"/>
      <c r="CU16" s="589"/>
      <c r="CV16" s="589"/>
      <c r="CW16" s="589"/>
      <c r="CX16" s="589"/>
      <c r="CY16" s="590"/>
      <c r="CZ16" s="641">
        <v>0.3</v>
      </c>
      <c r="DA16" s="641"/>
      <c r="DB16" s="641"/>
      <c r="DC16" s="641"/>
      <c r="DD16" s="594" t="s">
        <v>219</v>
      </c>
      <c r="DE16" s="589"/>
      <c r="DF16" s="589"/>
      <c r="DG16" s="589"/>
      <c r="DH16" s="589"/>
      <c r="DI16" s="589"/>
      <c r="DJ16" s="589"/>
      <c r="DK16" s="589"/>
      <c r="DL16" s="589"/>
      <c r="DM16" s="589"/>
      <c r="DN16" s="589"/>
      <c r="DO16" s="589"/>
      <c r="DP16" s="590"/>
      <c r="DQ16" s="594">
        <v>15714</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3212637</v>
      </c>
      <c r="S17" s="589"/>
      <c r="T17" s="589"/>
      <c r="U17" s="589"/>
      <c r="V17" s="589"/>
      <c r="W17" s="589"/>
      <c r="X17" s="589"/>
      <c r="Y17" s="590"/>
      <c r="Z17" s="641">
        <v>26.2</v>
      </c>
      <c r="AA17" s="641"/>
      <c r="AB17" s="641"/>
      <c r="AC17" s="641"/>
      <c r="AD17" s="642">
        <v>3212637</v>
      </c>
      <c r="AE17" s="642"/>
      <c r="AF17" s="642"/>
      <c r="AG17" s="642"/>
      <c r="AH17" s="642"/>
      <c r="AI17" s="642"/>
      <c r="AJ17" s="642"/>
      <c r="AK17" s="642"/>
      <c r="AL17" s="611">
        <v>58.2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1226162</v>
      </c>
      <c r="CS17" s="589"/>
      <c r="CT17" s="589"/>
      <c r="CU17" s="589"/>
      <c r="CV17" s="589"/>
      <c r="CW17" s="589"/>
      <c r="CX17" s="589"/>
      <c r="CY17" s="590"/>
      <c r="CZ17" s="641">
        <v>10.8</v>
      </c>
      <c r="DA17" s="641"/>
      <c r="DB17" s="641"/>
      <c r="DC17" s="641"/>
      <c r="DD17" s="594" t="s">
        <v>219</v>
      </c>
      <c r="DE17" s="589"/>
      <c r="DF17" s="589"/>
      <c r="DG17" s="589"/>
      <c r="DH17" s="589"/>
      <c r="DI17" s="589"/>
      <c r="DJ17" s="589"/>
      <c r="DK17" s="589"/>
      <c r="DL17" s="589"/>
      <c r="DM17" s="589"/>
      <c r="DN17" s="589"/>
      <c r="DO17" s="589"/>
      <c r="DP17" s="590"/>
      <c r="DQ17" s="594">
        <v>1191544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1015344</v>
      </c>
      <c r="S18" s="589"/>
      <c r="T18" s="589"/>
      <c r="U18" s="589"/>
      <c r="V18" s="589"/>
      <c r="W18" s="589"/>
      <c r="X18" s="589"/>
      <c r="Y18" s="590"/>
      <c r="Z18" s="641">
        <v>8.3000000000000007</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6188</v>
      </c>
      <c r="CS18" s="589"/>
      <c r="CT18" s="589"/>
      <c r="CU18" s="589"/>
      <c r="CV18" s="589"/>
      <c r="CW18" s="589"/>
      <c r="CX18" s="589"/>
      <c r="CY18" s="590"/>
      <c r="CZ18" s="641">
        <v>0.1</v>
      </c>
      <c r="DA18" s="641"/>
      <c r="DB18" s="641"/>
      <c r="DC18" s="641"/>
      <c r="DD18" s="594">
        <v>6188</v>
      </c>
      <c r="DE18" s="589"/>
      <c r="DF18" s="589"/>
      <c r="DG18" s="589"/>
      <c r="DH18" s="589"/>
      <c r="DI18" s="589"/>
      <c r="DJ18" s="589"/>
      <c r="DK18" s="589"/>
      <c r="DL18" s="589"/>
      <c r="DM18" s="589"/>
      <c r="DN18" s="589"/>
      <c r="DO18" s="589"/>
      <c r="DP18" s="590"/>
      <c r="DQ18" s="594">
        <v>6188</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6520318</v>
      </c>
      <c r="S20" s="589"/>
      <c r="T20" s="589"/>
      <c r="U20" s="589"/>
      <c r="V20" s="589"/>
      <c r="W20" s="589"/>
      <c r="X20" s="589"/>
      <c r="Y20" s="590"/>
      <c r="Z20" s="641">
        <v>53.1</v>
      </c>
      <c r="AA20" s="641"/>
      <c r="AB20" s="641"/>
      <c r="AC20" s="641"/>
      <c r="AD20" s="642">
        <v>5504974</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11334291</v>
      </c>
      <c r="CS20" s="589"/>
      <c r="CT20" s="589"/>
      <c r="CU20" s="589"/>
      <c r="CV20" s="589"/>
      <c r="CW20" s="589"/>
      <c r="CX20" s="589"/>
      <c r="CY20" s="590"/>
      <c r="CZ20" s="641">
        <v>100</v>
      </c>
      <c r="DA20" s="641"/>
      <c r="DB20" s="641"/>
      <c r="DC20" s="641"/>
      <c r="DD20" s="594">
        <v>1965194</v>
      </c>
      <c r="DE20" s="589"/>
      <c r="DF20" s="589"/>
      <c r="DG20" s="589"/>
      <c r="DH20" s="589"/>
      <c r="DI20" s="589"/>
      <c r="DJ20" s="589"/>
      <c r="DK20" s="589"/>
      <c r="DL20" s="589"/>
      <c r="DM20" s="589"/>
      <c r="DN20" s="589"/>
      <c r="DO20" s="589"/>
      <c r="DP20" s="590"/>
      <c r="DQ20" s="594">
        <v>6972471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3519</v>
      </c>
      <c r="S21" s="589"/>
      <c r="T21" s="589"/>
      <c r="U21" s="589"/>
      <c r="V21" s="589"/>
      <c r="W21" s="589"/>
      <c r="X21" s="589"/>
      <c r="Y21" s="590"/>
      <c r="Z21" s="641">
        <v>0</v>
      </c>
      <c r="AA21" s="641"/>
      <c r="AB21" s="641"/>
      <c r="AC21" s="641"/>
      <c r="AD21" s="642">
        <v>3519</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258715</v>
      </c>
      <c r="S22" s="589"/>
      <c r="T22" s="589"/>
      <c r="U22" s="589"/>
      <c r="V22" s="589"/>
      <c r="W22" s="589"/>
      <c r="X22" s="589"/>
      <c r="Y22" s="590"/>
      <c r="Z22" s="641">
        <v>2.1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97336</v>
      </c>
      <c r="S23" s="589"/>
      <c r="T23" s="589"/>
      <c r="U23" s="589"/>
      <c r="V23" s="589"/>
      <c r="W23" s="589"/>
      <c r="X23" s="589"/>
      <c r="Y23" s="590"/>
      <c r="Z23" s="641">
        <v>0.8</v>
      </c>
      <c r="AA23" s="641"/>
      <c r="AB23" s="641"/>
      <c r="AC23" s="641"/>
      <c r="AD23" s="642">
        <v>5309</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45016</v>
      </c>
      <c r="S24" s="589"/>
      <c r="T24" s="589"/>
      <c r="U24" s="589"/>
      <c r="V24" s="589"/>
      <c r="W24" s="589"/>
      <c r="X24" s="589"/>
      <c r="Y24" s="590"/>
      <c r="Z24" s="641">
        <v>0.4</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5171293</v>
      </c>
      <c r="CS24" s="639"/>
      <c r="CT24" s="639"/>
      <c r="CU24" s="639"/>
      <c r="CV24" s="639"/>
      <c r="CW24" s="639"/>
      <c r="CX24" s="639"/>
      <c r="CY24" s="686"/>
      <c r="CZ24" s="690">
        <v>45.6</v>
      </c>
      <c r="DA24" s="691"/>
      <c r="DB24" s="691"/>
      <c r="DC24" s="692"/>
      <c r="DD24" s="685">
        <v>3465287</v>
      </c>
      <c r="DE24" s="639"/>
      <c r="DF24" s="639"/>
      <c r="DG24" s="639"/>
      <c r="DH24" s="639"/>
      <c r="DI24" s="639"/>
      <c r="DJ24" s="639"/>
      <c r="DK24" s="686"/>
      <c r="DL24" s="685">
        <v>3356826</v>
      </c>
      <c r="DM24" s="639"/>
      <c r="DN24" s="639"/>
      <c r="DO24" s="639"/>
      <c r="DP24" s="639"/>
      <c r="DQ24" s="639"/>
      <c r="DR24" s="639"/>
      <c r="DS24" s="639"/>
      <c r="DT24" s="639"/>
      <c r="DU24" s="639"/>
      <c r="DV24" s="686"/>
      <c r="DW24" s="687">
        <v>57.1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1539662</v>
      </c>
      <c r="S25" s="589"/>
      <c r="T25" s="589"/>
      <c r="U25" s="589"/>
      <c r="V25" s="589"/>
      <c r="W25" s="589"/>
      <c r="X25" s="589"/>
      <c r="Y25" s="590"/>
      <c r="Z25" s="641">
        <v>12.5</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1692552</v>
      </c>
      <c r="CS25" s="607"/>
      <c r="CT25" s="607"/>
      <c r="CU25" s="607"/>
      <c r="CV25" s="607"/>
      <c r="CW25" s="607"/>
      <c r="CX25" s="607"/>
      <c r="CY25" s="608"/>
      <c r="CZ25" s="591">
        <v>14.9</v>
      </c>
      <c r="DA25" s="609"/>
      <c r="DB25" s="609"/>
      <c r="DC25" s="610"/>
      <c r="DD25" s="594">
        <v>1583569</v>
      </c>
      <c r="DE25" s="607"/>
      <c r="DF25" s="607"/>
      <c r="DG25" s="607"/>
      <c r="DH25" s="607"/>
      <c r="DI25" s="607"/>
      <c r="DJ25" s="607"/>
      <c r="DK25" s="608"/>
      <c r="DL25" s="594">
        <v>1479103</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1039443</v>
      </c>
      <c r="CS26" s="589"/>
      <c r="CT26" s="589"/>
      <c r="CU26" s="589"/>
      <c r="CV26" s="589"/>
      <c r="CW26" s="589"/>
      <c r="CX26" s="589"/>
      <c r="CY26" s="590"/>
      <c r="CZ26" s="591">
        <v>9.1999999999999993</v>
      </c>
      <c r="DA26" s="609"/>
      <c r="DB26" s="609"/>
      <c r="DC26" s="610"/>
      <c r="DD26" s="594">
        <v>946028</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1379328</v>
      </c>
      <c r="S27" s="589"/>
      <c r="T27" s="589"/>
      <c r="U27" s="589"/>
      <c r="V27" s="589"/>
      <c r="W27" s="589"/>
      <c r="X27" s="589"/>
      <c r="Y27" s="590"/>
      <c r="Z27" s="641">
        <v>11.2</v>
      </c>
      <c r="AA27" s="641"/>
      <c r="AB27" s="641"/>
      <c r="AC27" s="641"/>
      <c r="AD27" s="642" t="s">
        <v>219</v>
      </c>
      <c r="AE27" s="642"/>
      <c r="AF27" s="642"/>
      <c r="AG27" s="642"/>
      <c r="AH27" s="642"/>
      <c r="AI27" s="642"/>
      <c r="AJ27" s="642"/>
      <c r="AK27" s="642"/>
      <c r="AL27" s="611" t="s">
        <v>219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1896082</v>
      </c>
      <c r="BH27" s="589"/>
      <c r="BI27" s="589"/>
      <c r="BJ27" s="589"/>
      <c r="BK27" s="589"/>
      <c r="BL27" s="589"/>
      <c r="BM27" s="589"/>
      <c r="BN27" s="590"/>
      <c r="BO27" s="641">
        <v>100</v>
      </c>
      <c r="BP27" s="641"/>
      <c r="BQ27" s="641"/>
      <c r="BR27" s="641"/>
      <c r="BS27" s="594">
        <v>22537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2252579</v>
      </c>
      <c r="CS27" s="607"/>
      <c r="CT27" s="607"/>
      <c r="CU27" s="607"/>
      <c r="CV27" s="607"/>
      <c r="CW27" s="607"/>
      <c r="CX27" s="607"/>
      <c r="CY27" s="608"/>
      <c r="CZ27" s="591">
        <v>19.899999999999999</v>
      </c>
      <c r="DA27" s="609"/>
      <c r="DB27" s="609"/>
      <c r="DC27" s="610"/>
      <c r="DD27" s="594">
        <v>690174</v>
      </c>
      <c r="DE27" s="607"/>
      <c r="DF27" s="607"/>
      <c r="DG27" s="607"/>
      <c r="DH27" s="607"/>
      <c r="DI27" s="607"/>
      <c r="DJ27" s="607"/>
      <c r="DK27" s="608"/>
      <c r="DL27" s="594">
        <v>686300</v>
      </c>
      <c r="DM27" s="607"/>
      <c r="DN27" s="607"/>
      <c r="DO27" s="607"/>
      <c r="DP27" s="607"/>
      <c r="DQ27" s="607"/>
      <c r="DR27" s="607"/>
      <c r="DS27" s="607"/>
      <c r="DT27" s="607"/>
      <c r="DU27" s="607"/>
      <c r="DV27" s="608"/>
      <c r="DW27" s="611">
        <v>11.7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87408</v>
      </c>
      <c r="S28" s="589"/>
      <c r="T28" s="589"/>
      <c r="U28" s="589"/>
      <c r="V28" s="589"/>
      <c r="W28" s="589"/>
      <c r="X28" s="589"/>
      <c r="Y28" s="590"/>
      <c r="Z28" s="641">
        <v>0.7</v>
      </c>
      <c r="AA28" s="641"/>
      <c r="AB28" s="641"/>
      <c r="AC28" s="641"/>
      <c r="AD28" s="642">
        <v>4210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1226162</v>
      </c>
      <c r="CS28" s="589"/>
      <c r="CT28" s="589"/>
      <c r="CU28" s="589"/>
      <c r="CV28" s="589"/>
      <c r="CW28" s="589"/>
      <c r="CX28" s="589"/>
      <c r="CY28" s="590"/>
      <c r="CZ28" s="591">
        <v>10.8</v>
      </c>
      <c r="DA28" s="609"/>
      <c r="DB28" s="609"/>
      <c r="DC28" s="610"/>
      <c r="DD28" s="594">
        <v>1191544</v>
      </c>
      <c r="DE28" s="589"/>
      <c r="DF28" s="589"/>
      <c r="DG28" s="589"/>
      <c r="DH28" s="589"/>
      <c r="DI28" s="589"/>
      <c r="DJ28" s="589"/>
      <c r="DK28" s="590"/>
      <c r="DL28" s="594">
        <v>1191423</v>
      </c>
      <c r="DM28" s="589"/>
      <c r="DN28" s="589"/>
      <c r="DO28" s="589"/>
      <c r="DP28" s="589"/>
      <c r="DQ28" s="589"/>
      <c r="DR28" s="589"/>
      <c r="DS28" s="589"/>
      <c r="DT28" s="589"/>
      <c r="DU28" s="589"/>
      <c r="DV28" s="590"/>
      <c r="DW28" s="611">
        <v>20.3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2020</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1226162</v>
      </c>
      <c r="CS29" s="607"/>
      <c r="CT29" s="607"/>
      <c r="CU29" s="607"/>
      <c r="CV29" s="607"/>
      <c r="CW29" s="607"/>
      <c r="CX29" s="607"/>
      <c r="CY29" s="608"/>
      <c r="CZ29" s="591">
        <v>10.8</v>
      </c>
      <c r="DA29" s="609"/>
      <c r="DB29" s="609"/>
      <c r="DC29" s="610"/>
      <c r="DD29" s="594">
        <v>1191544</v>
      </c>
      <c r="DE29" s="607"/>
      <c r="DF29" s="607"/>
      <c r="DG29" s="607"/>
      <c r="DH29" s="607"/>
      <c r="DI29" s="607"/>
      <c r="DJ29" s="607"/>
      <c r="DK29" s="608"/>
      <c r="DL29" s="594">
        <v>1191423</v>
      </c>
      <c r="DM29" s="607"/>
      <c r="DN29" s="607"/>
      <c r="DO29" s="607"/>
      <c r="DP29" s="607"/>
      <c r="DQ29" s="607"/>
      <c r="DR29" s="607"/>
      <c r="DS29" s="607"/>
      <c r="DT29" s="607"/>
      <c r="DU29" s="607"/>
      <c r="DV29" s="608"/>
      <c r="DW29" s="611">
        <v>20.3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604187</v>
      </c>
      <c r="S30" s="589"/>
      <c r="T30" s="589"/>
      <c r="U30" s="589"/>
      <c r="V30" s="589"/>
      <c r="W30" s="589"/>
      <c r="X30" s="589"/>
      <c r="Y30" s="590"/>
      <c r="Z30" s="641">
        <v>4.9000000000000004</v>
      </c>
      <c r="AA30" s="641"/>
      <c r="AB30" s="641"/>
      <c r="AC30" s="641"/>
      <c r="AD30" s="642" t="s">
        <v>219</v>
      </c>
      <c r="AE30" s="642"/>
      <c r="AF30" s="642"/>
      <c r="AG30" s="642"/>
      <c r="AH30" s="642"/>
      <c r="AI30" s="642"/>
      <c r="AJ30" s="642"/>
      <c r="AK30" s="642"/>
      <c r="AL30" s="611" t="s">
        <v>219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98.5</v>
      </c>
      <c r="BH30" s="655"/>
      <c r="BI30" s="655"/>
      <c r="BJ30" s="655"/>
      <c r="BK30" s="655"/>
      <c r="BL30" s="655"/>
      <c r="BM30" s="656">
        <v>95.1</v>
      </c>
      <c r="BN30" s="655"/>
      <c r="BO30" s="655"/>
      <c r="BP30" s="655"/>
      <c r="BQ30" s="657"/>
      <c r="BR30" s="654">
        <v>98.5</v>
      </c>
      <c r="BS30" s="655"/>
      <c r="BT30" s="655"/>
      <c r="BU30" s="655"/>
      <c r="BV30" s="655"/>
      <c r="BW30" s="655"/>
      <c r="BX30" s="656">
        <v>94.4</v>
      </c>
      <c r="BY30" s="655"/>
      <c r="BZ30" s="655"/>
      <c r="CA30" s="655"/>
      <c r="CB30" s="657"/>
      <c r="CD30" s="660"/>
      <c r="CE30" s="661"/>
      <c r="CF30" s="625" t="s">
        <v>292</v>
      </c>
      <c r="CG30" s="622"/>
      <c r="CH30" s="622"/>
      <c r="CI30" s="622"/>
      <c r="CJ30" s="622"/>
      <c r="CK30" s="622"/>
      <c r="CL30" s="622"/>
      <c r="CM30" s="622"/>
      <c r="CN30" s="622"/>
      <c r="CO30" s="622"/>
      <c r="CP30" s="622"/>
      <c r="CQ30" s="623"/>
      <c r="CR30" s="588">
        <v>1084551</v>
      </c>
      <c r="CS30" s="589"/>
      <c r="CT30" s="589"/>
      <c r="CU30" s="589"/>
      <c r="CV30" s="589"/>
      <c r="CW30" s="589"/>
      <c r="CX30" s="589"/>
      <c r="CY30" s="590"/>
      <c r="CZ30" s="591">
        <v>9.6</v>
      </c>
      <c r="DA30" s="609"/>
      <c r="DB30" s="609"/>
      <c r="DC30" s="610"/>
      <c r="DD30" s="594">
        <v>1055147</v>
      </c>
      <c r="DE30" s="589"/>
      <c r="DF30" s="589"/>
      <c r="DG30" s="589"/>
      <c r="DH30" s="589"/>
      <c r="DI30" s="589"/>
      <c r="DJ30" s="589"/>
      <c r="DK30" s="590"/>
      <c r="DL30" s="594">
        <v>1055107</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316343</v>
      </c>
      <c r="S31" s="589"/>
      <c r="T31" s="589"/>
      <c r="U31" s="589"/>
      <c r="V31" s="589"/>
      <c r="W31" s="589"/>
      <c r="X31" s="589"/>
      <c r="Y31" s="590"/>
      <c r="Z31" s="641">
        <v>2.6</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95.8</v>
      </c>
      <c r="BN31" s="653"/>
      <c r="BO31" s="653"/>
      <c r="BP31" s="653"/>
      <c r="BQ31" s="617"/>
      <c r="BR31" s="652">
        <v>98.4</v>
      </c>
      <c r="BS31" s="607"/>
      <c r="BT31" s="607"/>
      <c r="BU31" s="607"/>
      <c r="BV31" s="607"/>
      <c r="BW31" s="607"/>
      <c r="BX31" s="643">
        <v>95.1</v>
      </c>
      <c r="BY31" s="653"/>
      <c r="BZ31" s="653"/>
      <c r="CA31" s="653"/>
      <c r="CB31" s="617"/>
      <c r="CD31" s="660"/>
      <c r="CE31" s="661"/>
      <c r="CF31" s="625" t="s">
        <v>296</v>
      </c>
      <c r="CG31" s="622"/>
      <c r="CH31" s="622"/>
      <c r="CI31" s="622"/>
      <c r="CJ31" s="622"/>
      <c r="CK31" s="622"/>
      <c r="CL31" s="622"/>
      <c r="CM31" s="622"/>
      <c r="CN31" s="622"/>
      <c r="CO31" s="622"/>
      <c r="CP31" s="622"/>
      <c r="CQ31" s="623"/>
      <c r="CR31" s="588">
        <v>141611</v>
      </c>
      <c r="CS31" s="607"/>
      <c r="CT31" s="607"/>
      <c r="CU31" s="607"/>
      <c r="CV31" s="607"/>
      <c r="CW31" s="607"/>
      <c r="CX31" s="607"/>
      <c r="CY31" s="608"/>
      <c r="CZ31" s="591">
        <v>1.2</v>
      </c>
      <c r="DA31" s="609"/>
      <c r="DB31" s="609"/>
      <c r="DC31" s="610"/>
      <c r="DD31" s="594">
        <v>136397</v>
      </c>
      <c r="DE31" s="607"/>
      <c r="DF31" s="607"/>
      <c r="DG31" s="607"/>
      <c r="DH31" s="607"/>
      <c r="DI31" s="607"/>
      <c r="DJ31" s="607"/>
      <c r="DK31" s="608"/>
      <c r="DL31" s="594">
        <v>136316</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146284</v>
      </c>
      <c r="S32" s="589"/>
      <c r="T32" s="589"/>
      <c r="U32" s="589"/>
      <c r="V32" s="589"/>
      <c r="W32" s="589"/>
      <c r="X32" s="589"/>
      <c r="Y32" s="590"/>
      <c r="Z32" s="641">
        <v>1.2</v>
      </c>
      <c r="AA32" s="641"/>
      <c r="AB32" s="641"/>
      <c r="AC32" s="641"/>
      <c r="AD32" s="642">
        <v>1836</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98.2</v>
      </c>
      <c r="BH32" s="573"/>
      <c r="BI32" s="573"/>
      <c r="BJ32" s="573"/>
      <c r="BK32" s="573"/>
      <c r="BL32" s="573"/>
      <c r="BM32" s="636">
        <v>93.8</v>
      </c>
      <c r="BN32" s="573"/>
      <c r="BO32" s="573"/>
      <c r="BP32" s="573"/>
      <c r="BQ32" s="630"/>
      <c r="BR32" s="651">
        <v>98.3</v>
      </c>
      <c r="BS32" s="573"/>
      <c r="BT32" s="573"/>
      <c r="BU32" s="573"/>
      <c r="BV32" s="573"/>
      <c r="BW32" s="573"/>
      <c r="BX32" s="636">
        <v>93</v>
      </c>
      <c r="BY32" s="573"/>
      <c r="BZ32" s="573"/>
      <c r="CA32" s="573"/>
      <c r="CB32" s="630"/>
      <c r="CD32" s="662"/>
      <c r="CE32" s="663"/>
      <c r="CF32" s="625" t="s">
        <v>299</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1270540</v>
      </c>
      <c r="S33" s="589"/>
      <c r="T33" s="589"/>
      <c r="U33" s="589"/>
      <c r="V33" s="589"/>
      <c r="W33" s="589"/>
      <c r="X33" s="589"/>
      <c r="Y33" s="590"/>
      <c r="Z33" s="641">
        <v>10.4</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4167759</v>
      </c>
      <c r="CS33" s="607"/>
      <c r="CT33" s="607"/>
      <c r="CU33" s="607"/>
      <c r="CV33" s="607"/>
      <c r="CW33" s="607"/>
      <c r="CX33" s="607"/>
      <c r="CY33" s="608"/>
      <c r="CZ33" s="591">
        <v>36.799999999999997</v>
      </c>
      <c r="DA33" s="609"/>
      <c r="DB33" s="609"/>
      <c r="DC33" s="610"/>
      <c r="DD33" s="594">
        <v>2959846</v>
      </c>
      <c r="DE33" s="607"/>
      <c r="DF33" s="607"/>
      <c r="DG33" s="607"/>
      <c r="DH33" s="607"/>
      <c r="DI33" s="607"/>
      <c r="DJ33" s="607"/>
      <c r="DK33" s="608"/>
      <c r="DL33" s="594">
        <v>2275228</v>
      </c>
      <c r="DM33" s="607"/>
      <c r="DN33" s="607"/>
      <c r="DO33" s="607"/>
      <c r="DP33" s="607"/>
      <c r="DQ33" s="607"/>
      <c r="DR33" s="607"/>
      <c r="DS33" s="607"/>
      <c r="DT33" s="607"/>
      <c r="DU33" s="607"/>
      <c r="DV33" s="608"/>
      <c r="DW33" s="611">
        <v>38.700000000000003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1135486</v>
      </c>
      <c r="CS34" s="589"/>
      <c r="CT34" s="589"/>
      <c r="CU34" s="589"/>
      <c r="CV34" s="589"/>
      <c r="CW34" s="589"/>
      <c r="CX34" s="589"/>
      <c r="CY34" s="590"/>
      <c r="CZ34" s="591">
        <v>10</v>
      </c>
      <c r="DA34" s="609"/>
      <c r="DB34" s="609"/>
      <c r="DC34" s="610"/>
      <c r="DD34" s="594">
        <v>813294</v>
      </c>
      <c r="DE34" s="589"/>
      <c r="DF34" s="589"/>
      <c r="DG34" s="589"/>
      <c r="DH34" s="589"/>
      <c r="DI34" s="589"/>
      <c r="DJ34" s="589"/>
      <c r="DK34" s="590"/>
      <c r="DL34" s="594">
        <v>590111</v>
      </c>
      <c r="DM34" s="589"/>
      <c r="DN34" s="589"/>
      <c r="DO34" s="589"/>
      <c r="DP34" s="589"/>
      <c r="DQ34" s="589"/>
      <c r="DR34" s="589"/>
      <c r="DS34" s="589"/>
      <c r="DT34" s="589"/>
      <c r="DU34" s="589"/>
      <c r="DV34" s="590"/>
      <c r="DW34" s="611">
        <v>10</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362100</v>
      </c>
      <c r="S35" s="589"/>
      <c r="T35" s="589"/>
      <c r="U35" s="589"/>
      <c r="V35" s="589"/>
      <c r="W35" s="589"/>
      <c r="X35" s="589"/>
      <c r="Y35" s="590"/>
      <c r="Z35" s="641">
        <v>3</v>
      </c>
      <c r="AA35" s="641"/>
      <c r="AB35" s="641"/>
      <c r="AC35" s="641"/>
      <c r="AD35" s="642" t="s">
        <v>219</v>
      </c>
      <c r="AE35" s="642"/>
      <c r="AF35" s="642"/>
      <c r="AG35" s="642"/>
      <c r="AH35" s="642"/>
      <c r="AI35" s="642"/>
      <c r="AJ35" s="642"/>
      <c r="AK35" s="642"/>
      <c r="AL35" s="611" t="s">
        <v>219</v>
      </c>
      <c r="AM35" s="643"/>
      <c r="AN35" s="643"/>
      <c r="AO35" s="644"/>
      <c r="AP35" s="186"/>
      <c r="AQ35" s="645" t="s">
        <v>307</v>
      </c>
      <c r="AR35" s="646"/>
      <c r="AS35" s="646"/>
      <c r="AT35" s="646"/>
      <c r="AU35" s="646"/>
      <c r="AV35" s="646"/>
      <c r="AW35" s="646"/>
      <c r="AX35" s="646"/>
      <c r="AY35" s="647"/>
      <c r="AZ35" s="638">
        <v>1405792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-147168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132669</v>
      </c>
      <c r="CS35" s="607"/>
      <c r="CT35" s="607"/>
      <c r="CU35" s="607"/>
      <c r="CV35" s="607"/>
      <c r="CW35" s="607"/>
      <c r="CX35" s="607"/>
      <c r="CY35" s="608"/>
      <c r="CZ35" s="591">
        <v>1.2</v>
      </c>
      <c r="DA35" s="609"/>
      <c r="DB35" s="609"/>
      <c r="DC35" s="610"/>
      <c r="DD35" s="594">
        <v>97151</v>
      </c>
      <c r="DE35" s="607"/>
      <c r="DF35" s="607"/>
      <c r="DG35" s="607"/>
      <c r="DH35" s="607"/>
      <c r="DI35" s="607"/>
      <c r="DJ35" s="607"/>
      <c r="DK35" s="608"/>
      <c r="DL35" s="594">
        <v>95357</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12270676</v>
      </c>
      <c r="S36" s="629"/>
      <c r="T36" s="629"/>
      <c r="U36" s="629"/>
      <c r="V36" s="629"/>
      <c r="W36" s="629"/>
      <c r="X36" s="629"/>
      <c r="Y36" s="632"/>
      <c r="Z36" s="633">
        <v>100</v>
      </c>
      <c r="AA36" s="633"/>
      <c r="AB36" s="633"/>
      <c r="AC36" s="633"/>
      <c r="AD36" s="634">
        <v>5519848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221283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-191686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1167822</v>
      </c>
      <c r="CS36" s="589"/>
      <c r="CT36" s="589"/>
      <c r="CU36" s="589"/>
      <c r="CV36" s="589"/>
      <c r="CW36" s="589"/>
      <c r="CX36" s="589"/>
      <c r="CY36" s="590"/>
      <c r="CZ36" s="591">
        <v>10.3</v>
      </c>
      <c r="DA36" s="609"/>
      <c r="DB36" s="609"/>
      <c r="DC36" s="610"/>
      <c r="DD36" s="594">
        <v>971576</v>
      </c>
      <c r="DE36" s="589"/>
      <c r="DF36" s="589"/>
      <c r="DG36" s="589"/>
      <c r="DH36" s="589"/>
      <c r="DI36" s="589"/>
      <c r="DJ36" s="589"/>
      <c r="DK36" s="590"/>
      <c r="DL36" s="594">
        <v>781664</v>
      </c>
      <c r="DM36" s="589"/>
      <c r="DN36" s="589"/>
      <c r="DO36" s="589"/>
      <c r="DP36" s="589"/>
      <c r="DQ36" s="589"/>
      <c r="DR36" s="589"/>
      <c r="DS36" s="589"/>
      <c r="DT36" s="589"/>
      <c r="DU36" s="589"/>
      <c r="DV36" s="590"/>
      <c r="DW36" s="611">
        <v>13.3</v>
      </c>
      <c r="DX36" s="612"/>
      <c r="DY36" s="612"/>
      <c r="DZ36" s="612"/>
      <c r="EA36" s="612"/>
      <c r="EB36" s="612"/>
      <c r="EC36" s="613"/>
    </row>
    <row r="37" spans="2:133" ht="11.25" customHeight="1">
      <c r="AQ37" s="614" t="s">
        <v>314</v>
      </c>
      <c r="AR37" s="615"/>
      <c r="AS37" s="615"/>
      <c r="AT37" s="615"/>
      <c r="AU37" s="615"/>
      <c r="AV37" s="615"/>
      <c r="AW37" s="615"/>
      <c r="AX37" s="615"/>
      <c r="AY37" s="616"/>
      <c r="AZ37" s="588">
        <v>200590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3010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399021</v>
      </c>
      <c r="CS37" s="607"/>
      <c r="CT37" s="607"/>
      <c r="CU37" s="607"/>
      <c r="CV37" s="607"/>
      <c r="CW37" s="607"/>
      <c r="CX37" s="607"/>
      <c r="CY37" s="608"/>
      <c r="CZ37" s="591">
        <v>3.5</v>
      </c>
      <c r="DA37" s="609"/>
      <c r="DB37" s="609"/>
      <c r="DC37" s="610"/>
      <c r="DD37" s="594">
        <v>393240</v>
      </c>
      <c r="DE37" s="607"/>
      <c r="DF37" s="607"/>
      <c r="DG37" s="607"/>
      <c r="DH37" s="607"/>
      <c r="DI37" s="607"/>
      <c r="DJ37" s="607"/>
      <c r="DK37" s="608"/>
      <c r="DL37" s="594">
        <v>382946</v>
      </c>
      <c r="DM37" s="607"/>
      <c r="DN37" s="607"/>
      <c r="DO37" s="607"/>
      <c r="DP37" s="607"/>
      <c r="DQ37" s="607"/>
      <c r="DR37" s="607"/>
      <c r="DS37" s="607"/>
      <c r="DT37" s="607"/>
      <c r="DU37" s="607"/>
      <c r="DV37" s="608"/>
      <c r="DW37" s="611">
        <v>6.5</v>
      </c>
      <c r="DX37" s="612"/>
      <c r="DY37" s="612"/>
      <c r="DZ37" s="612"/>
      <c r="EA37" s="612"/>
      <c r="EB37" s="612"/>
      <c r="EC37" s="613"/>
    </row>
    <row r="38" spans="2:133" ht="11.25" customHeight="1">
      <c r="AQ38" s="614" t="s">
        <v>317</v>
      </c>
      <c r="AR38" s="615"/>
      <c r="AS38" s="615"/>
      <c r="AT38" s="615"/>
      <c r="AU38" s="615"/>
      <c r="AV38" s="615"/>
      <c r="AW38" s="615"/>
      <c r="AX38" s="615"/>
      <c r="AY38" s="616"/>
      <c r="AZ38" s="588">
        <v>55848</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5112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1128661</v>
      </c>
      <c r="CS38" s="589"/>
      <c r="CT38" s="589"/>
      <c r="CU38" s="589"/>
      <c r="CV38" s="589"/>
      <c r="CW38" s="589"/>
      <c r="CX38" s="589"/>
      <c r="CY38" s="590"/>
      <c r="CZ38" s="591">
        <v>10</v>
      </c>
      <c r="DA38" s="609"/>
      <c r="DB38" s="609"/>
      <c r="DC38" s="610"/>
      <c r="DD38" s="594">
        <v>988837</v>
      </c>
      <c r="DE38" s="589"/>
      <c r="DF38" s="589"/>
      <c r="DG38" s="589"/>
      <c r="DH38" s="589"/>
      <c r="DI38" s="589"/>
      <c r="DJ38" s="589"/>
      <c r="DK38" s="590"/>
      <c r="DL38" s="594">
        <v>790076</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320</v>
      </c>
      <c r="AR39" s="615"/>
      <c r="AS39" s="615"/>
      <c r="AT39" s="615"/>
      <c r="AU39" s="615"/>
      <c r="AV39" s="615"/>
      <c r="AW39" s="615"/>
      <c r="AX39" s="615"/>
      <c r="AY39" s="616"/>
      <c r="AZ39" s="588">
        <v>48977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53133</v>
      </c>
      <c r="CS39" s="607"/>
      <c r="CT39" s="607"/>
      <c r="CU39" s="607"/>
      <c r="CV39" s="607"/>
      <c r="CW39" s="607"/>
      <c r="CX39" s="607"/>
      <c r="CY39" s="608"/>
      <c r="CZ39" s="591">
        <v>0.5</v>
      </c>
      <c r="DA39" s="609"/>
      <c r="DB39" s="609"/>
      <c r="DC39" s="610"/>
      <c r="DD39" s="594" t="s">
        <v>219</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179740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152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549988</v>
      </c>
      <c r="CS40" s="589"/>
      <c r="CT40" s="589"/>
      <c r="CU40" s="589"/>
      <c r="CV40" s="589"/>
      <c r="CW40" s="589"/>
      <c r="CX40" s="589"/>
      <c r="CY40" s="590"/>
      <c r="CZ40" s="591">
        <v>4.9000000000000004</v>
      </c>
      <c r="DA40" s="609"/>
      <c r="DB40" s="609"/>
      <c r="DC40" s="610"/>
      <c r="DD40" s="594">
        <v>88988</v>
      </c>
      <c r="DE40" s="589"/>
      <c r="DF40" s="589"/>
      <c r="DG40" s="589"/>
      <c r="DH40" s="589"/>
      <c r="DI40" s="589"/>
      <c r="DJ40" s="589"/>
      <c r="DK40" s="590"/>
      <c r="DL40" s="594">
        <v>18020</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699354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408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278</v>
      </c>
      <c r="CS41" s="607"/>
      <c r="CT41" s="607"/>
      <c r="CU41" s="607"/>
      <c r="CV41" s="607"/>
      <c r="CW41" s="607"/>
      <c r="CX41" s="607"/>
      <c r="CY41" s="608"/>
      <c r="CZ41" s="591" t="s">
        <v>278</v>
      </c>
      <c r="DA41" s="609"/>
      <c r="DB41" s="609"/>
      <c r="DC41" s="610"/>
      <c r="DD41" s="594" t="s">
        <v>278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1995239</v>
      </c>
      <c r="CS42" s="589"/>
      <c r="CT42" s="589"/>
      <c r="CU42" s="589"/>
      <c r="CV42" s="589"/>
      <c r="CW42" s="589"/>
      <c r="CX42" s="589"/>
      <c r="CY42" s="590"/>
      <c r="CZ42" s="591">
        <v>17.600000000000001</v>
      </c>
      <c r="DA42" s="592"/>
      <c r="DB42" s="592"/>
      <c r="DC42" s="593"/>
      <c r="DD42" s="594">
        <v>547338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34971</v>
      </c>
      <c r="CS43" s="607"/>
      <c r="CT43" s="607"/>
      <c r="CU43" s="607"/>
      <c r="CV43" s="607"/>
      <c r="CW43" s="607"/>
      <c r="CX43" s="607"/>
      <c r="CY43" s="608"/>
      <c r="CZ43" s="591">
        <v>0.3</v>
      </c>
      <c r="DA43" s="609"/>
      <c r="DB43" s="609"/>
      <c r="DC43" s="610"/>
      <c r="DD43" s="594">
        <v>34353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1965194</v>
      </c>
      <c r="CS44" s="589"/>
      <c r="CT44" s="589"/>
      <c r="CU44" s="589"/>
      <c r="CV44" s="589"/>
      <c r="CW44" s="589"/>
      <c r="CX44" s="589"/>
      <c r="CY44" s="590"/>
      <c r="CZ44" s="591">
        <v>17.3</v>
      </c>
      <c r="DA44" s="592"/>
      <c r="DB44" s="592"/>
      <c r="DC44" s="593"/>
      <c r="DD44" s="594">
        <v>531624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1312310</v>
      </c>
      <c r="CS45" s="607"/>
      <c r="CT45" s="607"/>
      <c r="CU45" s="607"/>
      <c r="CV45" s="607"/>
      <c r="CW45" s="607"/>
      <c r="CX45" s="607"/>
      <c r="CY45" s="608"/>
      <c r="CZ45" s="591">
        <v>11.6</v>
      </c>
      <c r="DA45" s="609"/>
      <c r="DB45" s="609"/>
      <c r="DC45" s="610"/>
      <c r="DD45" s="594">
        <v>64773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611978</v>
      </c>
      <c r="CS46" s="589"/>
      <c r="CT46" s="589"/>
      <c r="CU46" s="589"/>
      <c r="CV46" s="589"/>
      <c r="CW46" s="589"/>
      <c r="CX46" s="589"/>
      <c r="CY46" s="590"/>
      <c r="CZ46" s="591">
        <v>5.4</v>
      </c>
      <c r="DA46" s="592"/>
      <c r="DB46" s="592"/>
      <c r="DC46" s="593"/>
      <c r="DD46" s="594">
        <v>443615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30045</v>
      </c>
      <c r="CS47" s="607"/>
      <c r="CT47" s="607"/>
      <c r="CU47" s="607"/>
      <c r="CV47" s="607"/>
      <c r="CW47" s="607"/>
      <c r="CX47" s="607"/>
      <c r="CY47" s="608"/>
      <c r="CZ47" s="591">
        <v>0.3</v>
      </c>
      <c r="DA47" s="609"/>
      <c r="DB47" s="609"/>
      <c r="DC47" s="610"/>
      <c r="DD47" s="594">
        <v>15714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11334291</v>
      </c>
      <c r="CS49" s="573"/>
      <c r="CT49" s="573"/>
      <c r="CU49" s="573"/>
      <c r="CV49" s="573"/>
      <c r="CW49" s="573"/>
      <c r="CX49" s="573"/>
      <c r="CY49" s="574"/>
      <c r="CZ49" s="575">
        <v>100</v>
      </c>
      <c r="DA49" s="576"/>
      <c r="DB49" s="576"/>
      <c r="DC49" s="577"/>
      <c r="DD49" s="578">
        <v>6972471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S85" zoomScale="70" zoomScaleNormal="25" zoomScaleSheetLayoutView="70" workbookViewId="0">
      <selection activeCell="AF88" activeCellId="8" sqref="V23:Z23 AA32:AE32 AA33:AE33 AA34:AE34 AK68:AO68 AK71:AO71 AA72:AE72 AA76:AJ76 AF88:AJ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346</v>
      </c>
      <c r="B5" s="994"/>
      <c r="C5" s="994"/>
      <c r="D5" s="994"/>
      <c r="E5" s="994"/>
      <c r="F5" s="994"/>
      <c r="G5" s="994"/>
      <c r="H5" s="994"/>
      <c r="I5" s="994"/>
      <c r="J5" s="994"/>
      <c r="K5" s="994"/>
      <c r="L5" s="994"/>
      <c r="M5" s="994"/>
      <c r="N5" s="994"/>
      <c r="O5" s="994"/>
      <c r="P5" s="995"/>
      <c r="Q5" s="999" t="s">
        <v>347</v>
      </c>
      <c r="R5" s="1000"/>
      <c r="S5" s="1000"/>
      <c r="T5" s="1000"/>
      <c r="U5" s="1001"/>
      <c r="V5" s="999" t="s">
        <v>348</v>
      </c>
      <c r="W5" s="1000"/>
      <c r="X5" s="1000"/>
      <c r="Y5" s="1000"/>
      <c r="Z5" s="1001"/>
      <c r="AA5" s="999" t="s">
        <v>349</v>
      </c>
      <c r="AB5" s="1000"/>
      <c r="AC5" s="1000"/>
      <c r="AD5" s="1000"/>
      <c r="AE5" s="1000"/>
      <c r="AF5" s="1108" t="s">
        <v>350</v>
      </c>
      <c r="AG5" s="1000"/>
      <c r="AH5" s="1000"/>
      <c r="AI5" s="1000"/>
      <c r="AJ5" s="1015"/>
      <c r="AK5" s="1000" t="s">
        <v>351</v>
      </c>
      <c r="AL5" s="1000"/>
      <c r="AM5" s="1000"/>
      <c r="AN5" s="1000"/>
      <c r="AO5" s="1001"/>
      <c r="AP5" s="999" t="s">
        <v>352</v>
      </c>
      <c r="AQ5" s="1000"/>
      <c r="AR5" s="1000"/>
      <c r="AS5" s="1000"/>
      <c r="AT5" s="1001"/>
      <c r="AU5" s="999" t="s">
        <v>353</v>
      </c>
      <c r="AV5" s="1000"/>
      <c r="AW5" s="1000"/>
      <c r="AX5" s="1000"/>
      <c r="AY5" s="1015"/>
      <c r="AZ5" s="207"/>
      <c r="BA5" s="207"/>
      <c r="BB5" s="207"/>
      <c r="BC5" s="207"/>
      <c r="BD5" s="207"/>
      <c r="BE5" s="208"/>
      <c r="BF5" s="208"/>
      <c r="BG5" s="208"/>
      <c r="BH5" s="208"/>
      <c r="BI5" s="208"/>
      <c r="BJ5" s="208"/>
      <c r="BK5" s="208"/>
      <c r="BL5" s="208"/>
      <c r="BM5" s="208"/>
      <c r="BN5" s="208"/>
      <c r="BO5" s="208"/>
      <c r="BP5" s="208"/>
      <c r="BQ5" s="993" t="s">
        <v>354</v>
      </c>
      <c r="BR5" s="994"/>
      <c r="BS5" s="994"/>
      <c r="BT5" s="994"/>
      <c r="BU5" s="994"/>
      <c r="BV5" s="994"/>
      <c r="BW5" s="994"/>
      <c r="BX5" s="994"/>
      <c r="BY5" s="994"/>
      <c r="BZ5" s="994"/>
      <c r="CA5" s="994"/>
      <c r="CB5" s="994"/>
      <c r="CC5" s="994"/>
      <c r="CD5" s="994"/>
      <c r="CE5" s="994"/>
      <c r="CF5" s="994"/>
      <c r="CG5" s="995"/>
      <c r="CH5" s="999" t="s">
        <v>355</v>
      </c>
      <c r="CI5" s="1000"/>
      <c r="CJ5" s="1000"/>
      <c r="CK5" s="1000"/>
      <c r="CL5" s="1001"/>
      <c r="CM5" s="999" t="s">
        <v>356</v>
      </c>
      <c r="CN5" s="1000"/>
      <c r="CO5" s="1000"/>
      <c r="CP5" s="1000"/>
      <c r="CQ5" s="1001"/>
      <c r="CR5" s="999" t="s">
        <v>357</v>
      </c>
      <c r="CS5" s="1000"/>
      <c r="CT5" s="1000"/>
      <c r="CU5" s="1000"/>
      <c r="CV5" s="1001"/>
      <c r="CW5" s="999" t="s">
        <v>358</v>
      </c>
      <c r="CX5" s="1000"/>
      <c r="CY5" s="1000"/>
      <c r="CZ5" s="1000"/>
      <c r="DA5" s="1001"/>
      <c r="DB5" s="999" t="s">
        <v>359</v>
      </c>
      <c r="DC5" s="1000"/>
      <c r="DD5" s="1000"/>
      <c r="DE5" s="1000"/>
      <c r="DF5" s="1001"/>
      <c r="DG5" s="1093" t="s">
        <v>360</v>
      </c>
      <c r="DH5" s="1094"/>
      <c r="DI5" s="1094"/>
      <c r="DJ5" s="1094"/>
      <c r="DK5" s="1095"/>
      <c r="DL5" s="1093" t="s">
        <v>361</v>
      </c>
      <c r="DM5" s="1094"/>
      <c r="DN5" s="1094"/>
      <c r="DO5" s="1094"/>
      <c r="DP5" s="1095"/>
      <c r="DQ5" s="999" t="s">
        <v>362</v>
      </c>
      <c r="DR5" s="1000"/>
      <c r="DS5" s="1000"/>
      <c r="DT5" s="1000"/>
      <c r="DU5" s="1001"/>
      <c r="DV5" s="999" t="s">
        <v>353</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09"/>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6"/>
      <c r="DH6" s="1097"/>
      <c r="DI6" s="1097"/>
      <c r="DJ6" s="1097"/>
      <c r="DK6" s="1098"/>
      <c r="DL6" s="1096"/>
      <c r="DM6" s="1097"/>
      <c r="DN6" s="1097"/>
      <c r="DO6" s="1097"/>
      <c r="DP6" s="1098"/>
      <c r="DQ6" s="1002"/>
      <c r="DR6" s="1003"/>
      <c r="DS6" s="1003"/>
      <c r="DT6" s="1003"/>
      <c r="DU6" s="1004"/>
      <c r="DV6" s="1002"/>
      <c r="DW6" s="1003"/>
      <c r="DX6" s="1003"/>
      <c r="DY6" s="1003"/>
      <c r="DZ6" s="1016"/>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099">
        <v>12221</v>
      </c>
      <c r="R7" s="1100"/>
      <c r="S7" s="1100"/>
      <c r="T7" s="1100"/>
      <c r="U7" s="1100"/>
      <c r="V7" s="1100">
        <v>11877</v>
      </c>
      <c r="W7" s="1100"/>
      <c r="X7" s="1100"/>
      <c r="Y7" s="1100"/>
      <c r="Z7" s="1100"/>
      <c r="AA7" s="1100">
        <v>344</v>
      </c>
      <c r="AB7" s="1100"/>
      <c r="AC7" s="1100"/>
      <c r="AD7" s="1100"/>
      <c r="AE7" s="1101"/>
      <c r="AF7" s="1102">
        <v>292</v>
      </c>
      <c r="AG7" s="1103"/>
      <c r="AH7" s="1103"/>
      <c r="AI7" s="1103"/>
      <c r="AJ7" s="1104"/>
      <c r="AK7" s="1086">
        <v>604</v>
      </c>
      <c r="AL7" s="1087"/>
      <c r="AM7" s="1087"/>
      <c r="AN7" s="1087"/>
      <c r="AO7" s="1087"/>
      <c r="AP7" s="1087">
        <v>10472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545</v>
      </c>
      <c r="BT7" s="1091"/>
      <c r="BU7" s="1091"/>
      <c r="BV7" s="1091"/>
      <c r="BW7" s="1091"/>
      <c r="BX7" s="1091"/>
      <c r="BY7" s="1091"/>
      <c r="BZ7" s="1091"/>
      <c r="CA7" s="1091"/>
      <c r="CB7" s="1091"/>
      <c r="CC7" s="1091"/>
      <c r="CD7" s="1091"/>
      <c r="CE7" s="1091"/>
      <c r="CF7" s="1091"/>
      <c r="CG7" s="1092"/>
      <c r="CH7" s="1083">
        <v>0</v>
      </c>
      <c r="CI7" s="1084"/>
      <c r="CJ7" s="1084"/>
      <c r="CK7" s="1084"/>
      <c r="CL7" s="1085"/>
      <c r="CM7" s="1083">
        <v>15</v>
      </c>
      <c r="CN7" s="1084"/>
      <c r="CO7" s="1084"/>
      <c r="CP7" s="1084"/>
      <c r="CQ7" s="1085"/>
      <c r="CR7" s="1083">
        <v>10</v>
      </c>
      <c r="CS7" s="1084"/>
      <c r="CT7" s="1084"/>
      <c r="CU7" s="1084"/>
      <c r="CV7" s="1085"/>
      <c r="CW7" s="979" t="s">
        <v>548</v>
      </c>
      <c r="CX7" s="979"/>
      <c r="CY7" s="979"/>
      <c r="CZ7" s="979"/>
      <c r="DA7" s="979"/>
      <c r="DB7" s="979" t="s">
        <v>548</v>
      </c>
      <c r="DC7" s="979"/>
      <c r="DD7" s="979"/>
      <c r="DE7" s="979"/>
      <c r="DF7" s="979"/>
      <c r="DG7" s="979" t="s">
        <v>548</v>
      </c>
      <c r="DH7" s="979"/>
      <c r="DI7" s="979"/>
      <c r="DJ7" s="979"/>
      <c r="DK7" s="979"/>
      <c r="DL7" s="979" t="s">
        <v>548</v>
      </c>
      <c r="DM7" s="979"/>
      <c r="DN7" s="979"/>
      <c r="DO7" s="979"/>
      <c r="DP7" s="979"/>
      <c r="DQ7" s="979" t="s">
        <v>548</v>
      </c>
      <c r="DR7" s="979"/>
      <c r="DS7" s="979"/>
      <c r="DT7" s="979"/>
      <c r="DU7" s="979"/>
      <c r="DV7" s="1110"/>
      <c r="DW7" s="1111"/>
      <c r="DX7" s="1111"/>
      <c r="DY7" s="1111"/>
      <c r="DZ7" s="1112"/>
      <c r="EA7" s="205"/>
    </row>
    <row r="8" spans="1:131" s="206" customFormat="1" ht="26.25" customHeight="1">
      <c r="A8" s="212">
        <v>2</v>
      </c>
      <c r="B8" s="1035" t="s">
        <v>364</v>
      </c>
      <c r="C8" s="1036"/>
      <c r="D8" s="1036"/>
      <c r="E8" s="1036"/>
      <c r="F8" s="1036"/>
      <c r="G8" s="1036"/>
      <c r="H8" s="1036"/>
      <c r="I8" s="1036"/>
      <c r="J8" s="1036"/>
      <c r="K8" s="1036"/>
      <c r="L8" s="1036"/>
      <c r="M8" s="1036"/>
      <c r="N8" s="1036"/>
      <c r="O8" s="1036"/>
      <c r="P8" s="1037"/>
      <c r="Q8" s="1041">
        <v>980</v>
      </c>
      <c r="R8" s="1042"/>
      <c r="S8" s="1042"/>
      <c r="T8" s="1042"/>
      <c r="U8" s="1042"/>
      <c r="V8" s="1042">
        <v>388</v>
      </c>
      <c r="W8" s="1042"/>
      <c r="X8" s="1042"/>
      <c r="Y8" s="1042"/>
      <c r="Z8" s="1042"/>
      <c r="AA8" s="1042">
        <v>592</v>
      </c>
      <c r="AB8" s="1042"/>
      <c r="AC8" s="1042"/>
      <c r="AD8" s="1042"/>
      <c r="AE8" s="1043"/>
      <c r="AF8" s="1017" t="s">
        <v>365</v>
      </c>
      <c r="AG8" s="1018"/>
      <c r="AH8" s="1018"/>
      <c r="AI8" s="1018"/>
      <c r="AJ8" s="1019"/>
      <c r="AK8" s="978">
        <v>926</v>
      </c>
      <c r="AL8" s="979"/>
      <c r="AM8" s="979"/>
      <c r="AN8" s="979"/>
      <c r="AO8" s="979"/>
      <c r="AP8" s="979">
        <v>2383</v>
      </c>
      <c r="AQ8" s="979"/>
      <c r="AR8" s="979"/>
      <c r="AS8" s="979"/>
      <c r="AT8" s="979"/>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2" t="s">
        <v>546</v>
      </c>
      <c r="BT8" s="1013"/>
      <c r="BU8" s="1013"/>
      <c r="BV8" s="1013"/>
      <c r="BW8" s="1013"/>
      <c r="BX8" s="1013"/>
      <c r="BY8" s="1013"/>
      <c r="BZ8" s="1013"/>
      <c r="CA8" s="1013"/>
      <c r="CB8" s="1013"/>
      <c r="CC8" s="1013"/>
      <c r="CD8" s="1013"/>
      <c r="CE8" s="1013"/>
      <c r="CF8" s="1013"/>
      <c r="CG8" s="1014"/>
      <c r="CH8" s="987">
        <v>-4</v>
      </c>
      <c r="CI8" s="988"/>
      <c r="CJ8" s="988"/>
      <c r="CK8" s="988"/>
      <c r="CL8" s="989"/>
      <c r="CM8" s="987">
        <v>26</v>
      </c>
      <c r="CN8" s="988"/>
      <c r="CO8" s="988"/>
      <c r="CP8" s="988"/>
      <c r="CQ8" s="989"/>
      <c r="CR8" s="987">
        <v>4</v>
      </c>
      <c r="CS8" s="988"/>
      <c r="CT8" s="988"/>
      <c r="CU8" s="988"/>
      <c r="CV8" s="989"/>
      <c r="CW8" s="987">
        <v>51</v>
      </c>
      <c r="CX8" s="988"/>
      <c r="CY8" s="988"/>
      <c r="CZ8" s="988"/>
      <c r="DA8" s="989"/>
      <c r="DB8" s="979" t="s">
        <v>548</v>
      </c>
      <c r="DC8" s="979"/>
      <c r="DD8" s="979"/>
      <c r="DE8" s="979"/>
      <c r="DF8" s="979"/>
      <c r="DG8" s="979" t="s">
        <v>548</v>
      </c>
      <c r="DH8" s="979"/>
      <c r="DI8" s="979"/>
      <c r="DJ8" s="979"/>
      <c r="DK8" s="979"/>
      <c r="DL8" s="979" t="s">
        <v>548</v>
      </c>
      <c r="DM8" s="979"/>
      <c r="DN8" s="979"/>
      <c r="DO8" s="979"/>
      <c r="DP8" s="979"/>
      <c r="DQ8" s="979" t="s">
        <v>548</v>
      </c>
      <c r="DR8" s="979"/>
      <c r="DS8" s="979"/>
      <c r="DT8" s="979"/>
      <c r="DU8" s="979"/>
      <c r="DV8" s="990"/>
      <c r="DW8" s="991"/>
      <c r="DX8" s="991"/>
      <c r="DY8" s="991"/>
      <c r="DZ8" s="992"/>
      <c r="EA8" s="205"/>
    </row>
    <row r="9" spans="1:131" s="206" customFormat="1" ht="26.25" customHeight="1">
      <c r="A9" s="212">
        <v>3</v>
      </c>
      <c r="B9" s="1035" t="s">
        <v>366</v>
      </c>
      <c r="C9" s="1036"/>
      <c r="D9" s="1036"/>
      <c r="E9" s="1036"/>
      <c r="F9" s="1036"/>
      <c r="G9" s="1036"/>
      <c r="H9" s="1036"/>
      <c r="I9" s="1036"/>
      <c r="J9" s="1036"/>
      <c r="K9" s="1036"/>
      <c r="L9" s="1036"/>
      <c r="M9" s="1036"/>
      <c r="N9" s="1036"/>
      <c r="O9" s="1036"/>
      <c r="P9" s="1037"/>
      <c r="Q9" s="1041">
        <v>1628</v>
      </c>
      <c r="R9" s="1042"/>
      <c r="S9" s="1042"/>
      <c r="T9" s="1042"/>
      <c r="U9" s="1042"/>
      <c r="V9" s="1042">
        <v>1628</v>
      </c>
      <c r="W9" s="1042"/>
      <c r="X9" s="1042"/>
      <c r="Y9" s="1042"/>
      <c r="Z9" s="1042"/>
      <c r="AA9" s="1043" t="s">
        <v>548</v>
      </c>
      <c r="AB9" s="1018"/>
      <c r="AC9" s="1018"/>
      <c r="AD9" s="1018"/>
      <c r="AE9" s="1019"/>
      <c r="AF9" s="1017" t="s">
        <v>110</v>
      </c>
      <c r="AG9" s="1018"/>
      <c r="AH9" s="1018"/>
      <c r="AI9" s="1018"/>
      <c r="AJ9" s="1019"/>
      <c r="AK9" s="978" t="s">
        <v>548</v>
      </c>
      <c r="AL9" s="979"/>
      <c r="AM9" s="979"/>
      <c r="AN9" s="979"/>
      <c r="AO9" s="979"/>
      <c r="AP9" s="979" t="s">
        <v>548</v>
      </c>
      <c r="AQ9" s="979"/>
      <c r="AR9" s="979"/>
      <c r="AS9" s="979"/>
      <c r="AT9" s="979"/>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2" t="s">
        <v>547</v>
      </c>
      <c r="BT9" s="1013"/>
      <c r="BU9" s="1013"/>
      <c r="BV9" s="1013"/>
      <c r="BW9" s="1013"/>
      <c r="BX9" s="1013"/>
      <c r="BY9" s="1013"/>
      <c r="BZ9" s="1013"/>
      <c r="CA9" s="1013"/>
      <c r="CB9" s="1013"/>
      <c r="CC9" s="1013"/>
      <c r="CD9" s="1013"/>
      <c r="CE9" s="1013"/>
      <c r="CF9" s="1013"/>
      <c r="CG9" s="1014"/>
      <c r="CH9" s="987">
        <v>1</v>
      </c>
      <c r="CI9" s="988"/>
      <c r="CJ9" s="988"/>
      <c r="CK9" s="988"/>
      <c r="CL9" s="989"/>
      <c r="CM9" s="987">
        <v>306</v>
      </c>
      <c r="CN9" s="988"/>
      <c r="CO9" s="988"/>
      <c r="CP9" s="988"/>
      <c r="CQ9" s="989"/>
      <c r="CR9" s="987">
        <v>271</v>
      </c>
      <c r="CS9" s="988"/>
      <c r="CT9" s="988"/>
      <c r="CU9" s="988"/>
      <c r="CV9" s="989"/>
      <c r="CW9" s="987">
        <v>9</v>
      </c>
      <c r="CX9" s="988"/>
      <c r="CY9" s="988"/>
      <c r="CZ9" s="988"/>
      <c r="DA9" s="989"/>
      <c r="DB9" s="979" t="s">
        <v>548</v>
      </c>
      <c r="DC9" s="979"/>
      <c r="DD9" s="979"/>
      <c r="DE9" s="979"/>
      <c r="DF9" s="979"/>
      <c r="DG9" s="979" t="s">
        <v>548</v>
      </c>
      <c r="DH9" s="979"/>
      <c r="DI9" s="979"/>
      <c r="DJ9" s="979"/>
      <c r="DK9" s="979"/>
      <c r="DL9" s="979" t="s">
        <v>548</v>
      </c>
      <c r="DM9" s="979"/>
      <c r="DN9" s="979"/>
      <c r="DO9" s="979"/>
      <c r="DP9" s="979"/>
      <c r="DQ9" s="979" t="s">
        <v>548</v>
      </c>
      <c r="DR9" s="979"/>
      <c r="DS9" s="979"/>
      <c r="DT9" s="979"/>
      <c r="DU9" s="97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978"/>
      <c r="AL10" s="979"/>
      <c r="AM10" s="979"/>
      <c r="AN10" s="979"/>
      <c r="AO10" s="979"/>
      <c r="AP10" s="979"/>
      <c r="AQ10" s="979"/>
      <c r="AR10" s="979"/>
      <c r="AS10" s="979"/>
      <c r="AT10" s="979"/>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978"/>
      <c r="AL11" s="979"/>
      <c r="AM11" s="979"/>
      <c r="AN11" s="979"/>
      <c r="AO11" s="979"/>
      <c r="AP11" s="979"/>
      <c r="AQ11" s="979"/>
      <c r="AR11" s="979"/>
      <c r="AS11" s="979"/>
      <c r="AT11" s="979"/>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978"/>
      <c r="AL12" s="979"/>
      <c r="AM12" s="979"/>
      <c r="AN12" s="979"/>
      <c r="AO12" s="979"/>
      <c r="AP12" s="979"/>
      <c r="AQ12" s="979"/>
      <c r="AR12" s="979"/>
      <c r="AS12" s="979"/>
      <c r="AT12" s="979"/>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978"/>
      <c r="AL13" s="979"/>
      <c r="AM13" s="979"/>
      <c r="AN13" s="979"/>
      <c r="AO13" s="979"/>
      <c r="AP13" s="979"/>
      <c r="AQ13" s="979"/>
      <c r="AR13" s="979"/>
      <c r="AS13" s="979"/>
      <c r="AT13" s="979"/>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978"/>
      <c r="AL14" s="979"/>
      <c r="AM14" s="979"/>
      <c r="AN14" s="979"/>
      <c r="AO14" s="979"/>
      <c r="AP14" s="979"/>
      <c r="AQ14" s="979"/>
      <c r="AR14" s="979"/>
      <c r="AS14" s="979"/>
      <c r="AT14" s="979"/>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978"/>
      <c r="AL15" s="979"/>
      <c r="AM15" s="979"/>
      <c r="AN15" s="979"/>
      <c r="AO15" s="979"/>
      <c r="AP15" s="979"/>
      <c r="AQ15" s="979"/>
      <c r="AR15" s="979"/>
      <c r="AS15" s="979"/>
      <c r="AT15" s="979"/>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978"/>
      <c r="AL16" s="979"/>
      <c r="AM16" s="979"/>
      <c r="AN16" s="979"/>
      <c r="AO16" s="979"/>
      <c r="AP16" s="979"/>
      <c r="AQ16" s="979"/>
      <c r="AR16" s="979"/>
      <c r="AS16" s="979"/>
      <c r="AT16" s="979"/>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978"/>
      <c r="AL17" s="979"/>
      <c r="AM17" s="979"/>
      <c r="AN17" s="979"/>
      <c r="AO17" s="979"/>
      <c r="AP17" s="979"/>
      <c r="AQ17" s="979"/>
      <c r="AR17" s="979"/>
      <c r="AS17" s="979"/>
      <c r="AT17" s="979"/>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978"/>
      <c r="AL18" s="979"/>
      <c r="AM18" s="979"/>
      <c r="AN18" s="979"/>
      <c r="AO18" s="979"/>
      <c r="AP18" s="979"/>
      <c r="AQ18" s="979"/>
      <c r="AR18" s="979"/>
      <c r="AS18" s="979"/>
      <c r="AT18" s="979"/>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978"/>
      <c r="AL19" s="979"/>
      <c r="AM19" s="979"/>
      <c r="AN19" s="979"/>
      <c r="AO19" s="979"/>
      <c r="AP19" s="979"/>
      <c r="AQ19" s="979"/>
      <c r="AR19" s="979"/>
      <c r="AS19" s="979"/>
      <c r="AT19" s="979"/>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978"/>
      <c r="AL20" s="979"/>
      <c r="AM20" s="979"/>
      <c r="AN20" s="979"/>
      <c r="AO20" s="979"/>
      <c r="AP20" s="979"/>
      <c r="AQ20" s="979"/>
      <c r="AR20" s="979"/>
      <c r="AS20" s="979"/>
      <c r="AT20" s="979"/>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978"/>
      <c r="AL21" s="979"/>
      <c r="AM21" s="979"/>
      <c r="AN21" s="979"/>
      <c r="AO21" s="979"/>
      <c r="AP21" s="979"/>
      <c r="AQ21" s="979"/>
      <c r="AR21" s="979"/>
      <c r="AS21" s="979"/>
      <c r="AT21" s="979"/>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8"/>
      <c r="R22" s="1079"/>
      <c r="S22" s="1079"/>
      <c r="T22" s="1079"/>
      <c r="U22" s="1079"/>
      <c r="V22" s="1079"/>
      <c r="W22" s="1079"/>
      <c r="X22" s="1079"/>
      <c r="Y22" s="1079"/>
      <c r="Z22" s="1079"/>
      <c r="AA22" s="1079"/>
      <c r="AB22" s="1079"/>
      <c r="AC22" s="1079"/>
      <c r="AD22" s="1079"/>
      <c r="AE22" s="1080"/>
      <c r="AF22" s="1017"/>
      <c r="AG22" s="1018"/>
      <c r="AH22" s="1018"/>
      <c r="AI22" s="1018"/>
      <c r="AJ22" s="1019"/>
      <c r="AK22" s="1074"/>
      <c r="AL22" s="1075"/>
      <c r="AM22" s="1075"/>
      <c r="AN22" s="1075"/>
      <c r="AO22" s="1075"/>
      <c r="AP22" s="1075"/>
      <c r="AQ22" s="1075"/>
      <c r="AR22" s="1075"/>
      <c r="AS22" s="1075"/>
      <c r="AT22" s="1075"/>
      <c r="AU22" s="1076"/>
      <c r="AV22" s="1076"/>
      <c r="AW22" s="1076"/>
      <c r="AX22" s="1076"/>
      <c r="AY22" s="1077"/>
      <c r="AZ22" s="1033" t="s">
        <v>367</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5">
        <v>13899</v>
      </c>
      <c r="R23" s="1066"/>
      <c r="S23" s="1066"/>
      <c r="T23" s="1066"/>
      <c r="U23" s="1066"/>
      <c r="V23" s="1066">
        <v>12962</v>
      </c>
      <c r="W23" s="1066"/>
      <c r="X23" s="1066"/>
      <c r="Y23" s="1066"/>
      <c r="Z23" s="1066"/>
      <c r="AA23" s="1066">
        <v>936</v>
      </c>
      <c r="AB23" s="1066"/>
      <c r="AC23" s="1066"/>
      <c r="AD23" s="1066"/>
      <c r="AE23" s="1067"/>
      <c r="AF23" s="1068">
        <v>292</v>
      </c>
      <c r="AG23" s="1066"/>
      <c r="AH23" s="1066"/>
      <c r="AI23" s="1066"/>
      <c r="AJ23" s="1069"/>
      <c r="AK23" s="1070"/>
      <c r="AL23" s="1071"/>
      <c r="AM23" s="1071"/>
      <c r="AN23" s="1071"/>
      <c r="AO23" s="1071"/>
      <c r="AP23" s="1066">
        <v>12855</v>
      </c>
      <c r="AQ23" s="1066"/>
      <c r="AR23" s="1066"/>
      <c r="AS23" s="1066"/>
      <c r="AT23" s="1066"/>
      <c r="AU23" s="1072"/>
      <c r="AV23" s="1072"/>
      <c r="AW23" s="1072"/>
      <c r="AX23" s="1072"/>
      <c r="AY23" s="1073"/>
      <c r="AZ23" s="1062" t="s">
        <v>110</v>
      </c>
      <c r="BA23" s="1063"/>
      <c r="BB23" s="1063"/>
      <c r="BC23" s="1063"/>
      <c r="BD23" s="1064"/>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346</v>
      </c>
      <c r="B26" s="994"/>
      <c r="C26" s="994"/>
      <c r="D26" s="994"/>
      <c r="E26" s="994"/>
      <c r="F26" s="994"/>
      <c r="G26" s="994"/>
      <c r="H26" s="994"/>
      <c r="I26" s="994"/>
      <c r="J26" s="994"/>
      <c r="K26" s="994"/>
      <c r="L26" s="994"/>
      <c r="M26" s="994"/>
      <c r="N26" s="994"/>
      <c r="O26" s="994"/>
      <c r="P26" s="995"/>
      <c r="Q26" s="999" t="s">
        <v>372</v>
      </c>
      <c r="R26" s="1000"/>
      <c r="S26" s="1000"/>
      <c r="T26" s="1000"/>
      <c r="U26" s="1001"/>
      <c r="V26" s="999" t="s">
        <v>373</v>
      </c>
      <c r="W26" s="1000"/>
      <c r="X26" s="1000"/>
      <c r="Y26" s="1000"/>
      <c r="Z26" s="1001"/>
      <c r="AA26" s="999" t="s">
        <v>374</v>
      </c>
      <c r="AB26" s="1000"/>
      <c r="AC26" s="1000"/>
      <c r="AD26" s="1000"/>
      <c r="AE26" s="1000"/>
      <c r="AF26" s="1056" t="s">
        <v>375</v>
      </c>
      <c r="AG26" s="1006"/>
      <c r="AH26" s="1006"/>
      <c r="AI26" s="1006"/>
      <c r="AJ26" s="1057"/>
      <c r="AK26" s="1000" t="s">
        <v>376</v>
      </c>
      <c r="AL26" s="1000"/>
      <c r="AM26" s="1000"/>
      <c r="AN26" s="1000"/>
      <c r="AO26" s="1001"/>
      <c r="AP26" s="999" t="s">
        <v>377</v>
      </c>
      <c r="AQ26" s="1000"/>
      <c r="AR26" s="1000"/>
      <c r="AS26" s="1000"/>
      <c r="AT26" s="1001"/>
      <c r="AU26" s="999" t="s">
        <v>378</v>
      </c>
      <c r="AV26" s="1000"/>
      <c r="AW26" s="1000"/>
      <c r="AX26" s="1000"/>
      <c r="AY26" s="1001"/>
      <c r="AZ26" s="999" t="s">
        <v>379</v>
      </c>
      <c r="BA26" s="1000"/>
      <c r="BB26" s="1000"/>
      <c r="BC26" s="1000"/>
      <c r="BD26" s="1001"/>
      <c r="BE26" s="999" t="s">
        <v>353</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8"/>
      <c r="AG27" s="1009"/>
      <c r="AH27" s="1009"/>
      <c r="AI27" s="1009"/>
      <c r="AJ27" s="1059"/>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2835</v>
      </c>
      <c r="R28" s="1050"/>
      <c r="S28" s="1050"/>
      <c r="T28" s="1050"/>
      <c r="U28" s="1050"/>
      <c r="V28" s="1050">
        <v>2982</v>
      </c>
      <c r="W28" s="1050"/>
      <c r="X28" s="1050"/>
      <c r="Y28" s="1050"/>
      <c r="Z28" s="1050"/>
      <c r="AA28" s="1050">
        <v>-147</v>
      </c>
      <c r="AB28" s="1050"/>
      <c r="AC28" s="1050"/>
      <c r="AD28" s="1050"/>
      <c r="AE28" s="1051"/>
      <c r="AF28" s="1052">
        <v>-147</v>
      </c>
      <c r="AG28" s="1050"/>
      <c r="AH28" s="1050"/>
      <c r="AI28" s="1050"/>
      <c r="AJ28" s="1053"/>
      <c r="AK28" s="1054">
        <v>214</v>
      </c>
      <c r="AL28" s="1055"/>
      <c r="AM28" s="1055"/>
      <c r="AN28" s="1055"/>
      <c r="AO28" s="1055"/>
      <c r="AP28" s="978" t="s">
        <v>548</v>
      </c>
      <c r="AQ28" s="979"/>
      <c r="AR28" s="979"/>
      <c r="AS28" s="979"/>
      <c r="AT28" s="979"/>
      <c r="AU28" s="978" t="s">
        <v>548</v>
      </c>
      <c r="AV28" s="979"/>
      <c r="AW28" s="979"/>
      <c r="AX28" s="979"/>
      <c r="AY28" s="979"/>
      <c r="AZ28" s="978" t="s">
        <v>548</v>
      </c>
      <c r="BA28" s="979"/>
      <c r="BB28" s="979"/>
      <c r="BC28" s="979"/>
      <c r="BD28" s="979"/>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381</v>
      </c>
      <c r="C29" s="1036"/>
      <c r="D29" s="1036"/>
      <c r="E29" s="1036"/>
      <c r="F29" s="1036"/>
      <c r="G29" s="1036"/>
      <c r="H29" s="1036"/>
      <c r="I29" s="1036"/>
      <c r="J29" s="1036"/>
      <c r="K29" s="1036"/>
      <c r="L29" s="1036"/>
      <c r="M29" s="1036"/>
      <c r="N29" s="1036"/>
      <c r="O29" s="1036"/>
      <c r="P29" s="1037"/>
      <c r="Q29" s="1041">
        <v>240</v>
      </c>
      <c r="R29" s="1042"/>
      <c r="S29" s="1042"/>
      <c r="T29" s="1042"/>
      <c r="U29" s="1042"/>
      <c r="V29" s="1042">
        <v>240</v>
      </c>
      <c r="W29" s="1042"/>
      <c r="X29" s="1042"/>
      <c r="Y29" s="1042"/>
      <c r="Z29" s="1042"/>
      <c r="AA29" s="1042">
        <v>0</v>
      </c>
      <c r="AB29" s="1042"/>
      <c r="AC29" s="1042"/>
      <c r="AD29" s="1042"/>
      <c r="AE29" s="1043"/>
      <c r="AF29" s="1017">
        <v>0</v>
      </c>
      <c r="AG29" s="1018"/>
      <c r="AH29" s="1018"/>
      <c r="AI29" s="1018"/>
      <c r="AJ29" s="1019"/>
      <c r="AK29" s="976">
        <v>89</v>
      </c>
      <c r="AL29" s="967"/>
      <c r="AM29" s="967"/>
      <c r="AN29" s="967"/>
      <c r="AO29" s="967"/>
      <c r="AP29" s="978" t="s">
        <v>548</v>
      </c>
      <c r="AQ29" s="979"/>
      <c r="AR29" s="979"/>
      <c r="AS29" s="979"/>
      <c r="AT29" s="979"/>
      <c r="AU29" s="978" t="s">
        <v>548</v>
      </c>
      <c r="AV29" s="979"/>
      <c r="AW29" s="979"/>
      <c r="AX29" s="979"/>
      <c r="AY29" s="979"/>
      <c r="AZ29" s="978" t="s">
        <v>548</v>
      </c>
      <c r="BA29" s="979"/>
      <c r="BB29" s="979"/>
      <c r="BC29" s="979"/>
      <c r="BD29" s="979"/>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382</v>
      </c>
      <c r="C30" s="1036"/>
      <c r="D30" s="1036"/>
      <c r="E30" s="1036"/>
      <c r="F30" s="1036"/>
      <c r="G30" s="1036"/>
      <c r="H30" s="1036"/>
      <c r="I30" s="1036"/>
      <c r="J30" s="1036"/>
      <c r="K30" s="1036"/>
      <c r="L30" s="1036"/>
      <c r="M30" s="1036"/>
      <c r="N30" s="1036"/>
      <c r="O30" s="1036"/>
      <c r="P30" s="1037"/>
      <c r="Q30" s="1041">
        <v>595</v>
      </c>
      <c r="R30" s="1042"/>
      <c r="S30" s="1042"/>
      <c r="T30" s="1042"/>
      <c r="U30" s="1042"/>
      <c r="V30" s="1042">
        <v>578</v>
      </c>
      <c r="W30" s="1042"/>
      <c r="X30" s="1042"/>
      <c r="Y30" s="1042"/>
      <c r="Z30" s="1042"/>
      <c r="AA30" s="1042">
        <v>17</v>
      </c>
      <c r="AB30" s="1042"/>
      <c r="AC30" s="1042"/>
      <c r="AD30" s="1042"/>
      <c r="AE30" s="1043"/>
      <c r="AF30" s="1017">
        <v>564</v>
      </c>
      <c r="AG30" s="1018"/>
      <c r="AH30" s="1018"/>
      <c r="AI30" s="1018"/>
      <c r="AJ30" s="1019"/>
      <c r="AK30" s="976">
        <v>49</v>
      </c>
      <c r="AL30" s="967"/>
      <c r="AM30" s="967"/>
      <c r="AN30" s="967"/>
      <c r="AO30" s="967"/>
      <c r="AP30" s="967">
        <v>1910</v>
      </c>
      <c r="AQ30" s="967"/>
      <c r="AR30" s="967"/>
      <c r="AS30" s="967"/>
      <c r="AT30" s="967"/>
      <c r="AU30" s="967">
        <v>434</v>
      </c>
      <c r="AV30" s="967"/>
      <c r="AW30" s="967"/>
      <c r="AX30" s="967"/>
      <c r="AY30" s="967"/>
      <c r="AZ30" s="978" t="s">
        <v>548</v>
      </c>
      <c r="BA30" s="979"/>
      <c r="BB30" s="979"/>
      <c r="BC30" s="979"/>
      <c r="BD30" s="979"/>
      <c r="BE30" s="1030" t="s">
        <v>383</v>
      </c>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384</v>
      </c>
      <c r="C31" s="1036"/>
      <c r="D31" s="1036"/>
      <c r="E31" s="1036"/>
      <c r="F31" s="1036"/>
      <c r="G31" s="1036"/>
      <c r="H31" s="1036"/>
      <c r="I31" s="1036"/>
      <c r="J31" s="1036"/>
      <c r="K31" s="1036"/>
      <c r="L31" s="1036"/>
      <c r="M31" s="1036"/>
      <c r="N31" s="1036"/>
      <c r="O31" s="1036"/>
      <c r="P31" s="1037"/>
      <c r="Q31" s="1041">
        <v>1498</v>
      </c>
      <c r="R31" s="1042"/>
      <c r="S31" s="1042"/>
      <c r="T31" s="1042"/>
      <c r="U31" s="1042"/>
      <c r="V31" s="1042">
        <v>1656</v>
      </c>
      <c r="W31" s="1042"/>
      <c r="X31" s="1042"/>
      <c r="Y31" s="1042"/>
      <c r="Z31" s="1042"/>
      <c r="AA31" s="1042">
        <v>-158</v>
      </c>
      <c r="AB31" s="1042"/>
      <c r="AC31" s="1042"/>
      <c r="AD31" s="1042"/>
      <c r="AE31" s="1043"/>
      <c r="AF31" s="1017">
        <v>661</v>
      </c>
      <c r="AG31" s="1018"/>
      <c r="AH31" s="1018"/>
      <c r="AI31" s="1018"/>
      <c r="AJ31" s="1019"/>
      <c r="AK31" s="976">
        <v>221</v>
      </c>
      <c r="AL31" s="967"/>
      <c r="AM31" s="967"/>
      <c r="AN31" s="967"/>
      <c r="AO31" s="967"/>
      <c r="AP31" s="967">
        <v>98</v>
      </c>
      <c r="AQ31" s="967"/>
      <c r="AR31" s="967"/>
      <c r="AS31" s="967"/>
      <c r="AT31" s="967"/>
      <c r="AU31" s="967">
        <v>49</v>
      </c>
      <c r="AV31" s="967"/>
      <c r="AW31" s="967"/>
      <c r="AX31" s="967"/>
      <c r="AY31" s="967"/>
      <c r="AZ31" s="978" t="s">
        <v>548</v>
      </c>
      <c r="BA31" s="979"/>
      <c r="BB31" s="979"/>
      <c r="BC31" s="979"/>
      <c r="BD31" s="979"/>
      <c r="BE31" s="1030" t="s">
        <v>383</v>
      </c>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385</v>
      </c>
      <c r="C32" s="1036"/>
      <c r="D32" s="1036"/>
      <c r="E32" s="1036"/>
      <c r="F32" s="1036"/>
      <c r="G32" s="1036"/>
      <c r="H32" s="1036"/>
      <c r="I32" s="1036"/>
      <c r="J32" s="1036"/>
      <c r="K32" s="1036"/>
      <c r="L32" s="1036"/>
      <c r="M32" s="1036"/>
      <c r="N32" s="1036"/>
      <c r="O32" s="1036"/>
      <c r="P32" s="1037"/>
      <c r="Q32" s="1041">
        <v>477</v>
      </c>
      <c r="R32" s="1042"/>
      <c r="S32" s="1042"/>
      <c r="T32" s="1042"/>
      <c r="U32" s="1042"/>
      <c r="V32" s="1042">
        <v>477</v>
      </c>
      <c r="W32" s="1042"/>
      <c r="X32" s="1042"/>
      <c r="Y32" s="1042"/>
      <c r="Z32" s="1042"/>
      <c r="AA32" s="1042" t="s">
        <v>550</v>
      </c>
      <c r="AB32" s="1042"/>
      <c r="AC32" s="1042"/>
      <c r="AD32" s="1042"/>
      <c r="AE32" s="1043"/>
      <c r="AF32" s="1017" t="s">
        <v>110</v>
      </c>
      <c r="AG32" s="1018"/>
      <c r="AH32" s="1018"/>
      <c r="AI32" s="1018"/>
      <c r="AJ32" s="1019"/>
      <c r="AK32" s="976">
        <v>157</v>
      </c>
      <c r="AL32" s="967"/>
      <c r="AM32" s="967"/>
      <c r="AN32" s="967"/>
      <c r="AO32" s="967"/>
      <c r="AP32" s="967">
        <v>3236</v>
      </c>
      <c r="AQ32" s="967"/>
      <c r="AR32" s="967"/>
      <c r="AS32" s="967"/>
      <c r="AT32" s="967"/>
      <c r="AU32" s="967">
        <v>2799</v>
      </c>
      <c r="AV32" s="967"/>
      <c r="AW32" s="967"/>
      <c r="AX32" s="967"/>
      <c r="AY32" s="967"/>
      <c r="AZ32" s="978" t="s">
        <v>548</v>
      </c>
      <c r="BA32" s="979"/>
      <c r="BB32" s="979"/>
      <c r="BC32" s="979"/>
      <c r="BD32" s="979"/>
      <c r="BE32" s="1030" t="s">
        <v>386</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t="s">
        <v>387</v>
      </c>
      <c r="C33" s="1036"/>
      <c r="D33" s="1036"/>
      <c r="E33" s="1036"/>
      <c r="F33" s="1036"/>
      <c r="G33" s="1036"/>
      <c r="H33" s="1036"/>
      <c r="I33" s="1036"/>
      <c r="J33" s="1036"/>
      <c r="K33" s="1036"/>
      <c r="L33" s="1036"/>
      <c r="M33" s="1036"/>
      <c r="N33" s="1036"/>
      <c r="O33" s="1036"/>
      <c r="P33" s="1037"/>
      <c r="Q33" s="1041">
        <v>78</v>
      </c>
      <c r="R33" s="1042"/>
      <c r="S33" s="1042"/>
      <c r="T33" s="1042"/>
      <c r="U33" s="1042"/>
      <c r="V33" s="1042">
        <v>78</v>
      </c>
      <c r="W33" s="1042"/>
      <c r="X33" s="1042"/>
      <c r="Y33" s="1042"/>
      <c r="Z33" s="1042"/>
      <c r="AA33" s="1042" t="s">
        <v>551</v>
      </c>
      <c r="AB33" s="1042"/>
      <c r="AC33" s="1042"/>
      <c r="AD33" s="1042"/>
      <c r="AE33" s="1043"/>
      <c r="AF33" s="1017" t="s">
        <v>110</v>
      </c>
      <c r="AG33" s="1018"/>
      <c r="AH33" s="1018"/>
      <c r="AI33" s="1018"/>
      <c r="AJ33" s="1019"/>
      <c r="AK33" s="976">
        <v>44</v>
      </c>
      <c r="AL33" s="967"/>
      <c r="AM33" s="967"/>
      <c r="AN33" s="967"/>
      <c r="AO33" s="967"/>
      <c r="AP33" s="967">
        <v>565</v>
      </c>
      <c r="AQ33" s="967"/>
      <c r="AR33" s="967"/>
      <c r="AS33" s="967"/>
      <c r="AT33" s="967"/>
      <c r="AU33" s="967">
        <v>366</v>
      </c>
      <c r="AV33" s="967"/>
      <c r="AW33" s="967"/>
      <c r="AX33" s="967"/>
      <c r="AY33" s="967"/>
      <c r="AZ33" s="978" t="s">
        <v>548</v>
      </c>
      <c r="BA33" s="979"/>
      <c r="BB33" s="979"/>
      <c r="BC33" s="979"/>
      <c r="BD33" s="979"/>
      <c r="BE33" s="1030" t="s">
        <v>386</v>
      </c>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t="s">
        <v>388</v>
      </c>
      <c r="C34" s="1036"/>
      <c r="D34" s="1036"/>
      <c r="E34" s="1036"/>
      <c r="F34" s="1036"/>
      <c r="G34" s="1036"/>
      <c r="H34" s="1036"/>
      <c r="I34" s="1036"/>
      <c r="J34" s="1036"/>
      <c r="K34" s="1036"/>
      <c r="L34" s="1036"/>
      <c r="M34" s="1036"/>
      <c r="N34" s="1036"/>
      <c r="O34" s="1036"/>
      <c r="P34" s="1037"/>
      <c r="Q34" s="1041">
        <v>102</v>
      </c>
      <c r="R34" s="1042"/>
      <c r="S34" s="1042"/>
      <c r="T34" s="1042"/>
      <c r="U34" s="1042"/>
      <c r="V34" s="1042">
        <v>102</v>
      </c>
      <c r="W34" s="1042"/>
      <c r="X34" s="1042"/>
      <c r="Y34" s="1042"/>
      <c r="Z34" s="1042"/>
      <c r="AA34" s="1042" t="s">
        <v>551</v>
      </c>
      <c r="AB34" s="1042"/>
      <c r="AC34" s="1042"/>
      <c r="AD34" s="1042"/>
      <c r="AE34" s="1043"/>
      <c r="AF34" s="1017" t="s">
        <v>110</v>
      </c>
      <c r="AG34" s="1018"/>
      <c r="AH34" s="1018"/>
      <c r="AI34" s="1018"/>
      <c r="AJ34" s="1019"/>
      <c r="AK34" s="976">
        <v>49</v>
      </c>
      <c r="AL34" s="967"/>
      <c r="AM34" s="967"/>
      <c r="AN34" s="967"/>
      <c r="AO34" s="967"/>
      <c r="AP34" s="967">
        <v>19</v>
      </c>
      <c r="AQ34" s="967"/>
      <c r="AR34" s="967"/>
      <c r="AS34" s="967"/>
      <c r="AT34" s="967"/>
      <c r="AU34" s="978" t="s">
        <v>548</v>
      </c>
      <c r="AV34" s="979"/>
      <c r="AW34" s="979"/>
      <c r="AX34" s="979"/>
      <c r="AY34" s="979"/>
      <c r="AZ34" s="978" t="s">
        <v>548</v>
      </c>
      <c r="BA34" s="979"/>
      <c r="BB34" s="979"/>
      <c r="BC34" s="979"/>
      <c r="BD34" s="979"/>
      <c r="BE34" s="1030" t="s">
        <v>386</v>
      </c>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c r="C35" s="1036"/>
      <c r="D35" s="1036"/>
      <c r="E35" s="1036"/>
      <c r="F35" s="1036"/>
      <c r="G35" s="1036"/>
      <c r="H35" s="1036"/>
      <c r="I35" s="1036"/>
      <c r="J35" s="1036"/>
      <c r="K35" s="1036"/>
      <c r="L35" s="1036"/>
      <c r="M35" s="1036"/>
      <c r="N35" s="1036"/>
      <c r="O35" s="1036"/>
      <c r="P35" s="1037"/>
      <c r="Q35" s="1041"/>
      <c r="R35" s="1042"/>
      <c r="S35" s="1042"/>
      <c r="T35" s="1042"/>
      <c r="U35" s="1042"/>
      <c r="V35" s="1042"/>
      <c r="W35" s="1042"/>
      <c r="X35" s="1042"/>
      <c r="Y35" s="1042"/>
      <c r="Z35" s="1042"/>
      <c r="AA35" s="1042"/>
      <c r="AB35" s="1042"/>
      <c r="AC35" s="1042"/>
      <c r="AD35" s="1042"/>
      <c r="AE35" s="1043"/>
      <c r="AF35" s="1017"/>
      <c r="AG35" s="1018"/>
      <c r="AH35" s="1018"/>
      <c r="AI35" s="1018"/>
      <c r="AJ35" s="1019"/>
      <c r="AK35" s="976"/>
      <c r="AL35" s="967"/>
      <c r="AM35" s="967"/>
      <c r="AN35" s="967"/>
      <c r="AO35" s="967"/>
      <c r="AP35" s="967"/>
      <c r="AQ35" s="967"/>
      <c r="AR35" s="967"/>
      <c r="AS35" s="967"/>
      <c r="AT35" s="967"/>
      <c r="AU35" s="967"/>
      <c r="AV35" s="967"/>
      <c r="AW35" s="967"/>
      <c r="AX35" s="967"/>
      <c r="AY35" s="967"/>
      <c r="AZ35" s="1040"/>
      <c r="BA35" s="1040"/>
      <c r="BB35" s="1040"/>
      <c r="BC35" s="1040"/>
      <c r="BD35" s="1040"/>
      <c r="BE35" s="1030"/>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c r="C36" s="1036"/>
      <c r="D36" s="1036"/>
      <c r="E36" s="1036"/>
      <c r="F36" s="1036"/>
      <c r="G36" s="1036"/>
      <c r="H36" s="1036"/>
      <c r="I36" s="1036"/>
      <c r="J36" s="1036"/>
      <c r="K36" s="1036"/>
      <c r="L36" s="1036"/>
      <c r="M36" s="1036"/>
      <c r="N36" s="1036"/>
      <c r="O36" s="1036"/>
      <c r="P36" s="1037"/>
      <c r="Q36" s="1041"/>
      <c r="R36" s="1042"/>
      <c r="S36" s="1042"/>
      <c r="T36" s="1042"/>
      <c r="U36" s="1042"/>
      <c r="V36" s="1042"/>
      <c r="W36" s="1042"/>
      <c r="X36" s="1042"/>
      <c r="Y36" s="1042"/>
      <c r="Z36" s="1042"/>
      <c r="AA36" s="1042"/>
      <c r="AB36" s="1042"/>
      <c r="AC36" s="1042"/>
      <c r="AD36" s="1042"/>
      <c r="AE36" s="1043"/>
      <c r="AF36" s="1017"/>
      <c r="AG36" s="1018"/>
      <c r="AH36" s="1018"/>
      <c r="AI36" s="1018"/>
      <c r="AJ36" s="1019"/>
      <c r="AK36" s="976"/>
      <c r="AL36" s="967"/>
      <c r="AM36" s="967"/>
      <c r="AN36" s="967"/>
      <c r="AO36" s="967"/>
      <c r="AP36" s="967"/>
      <c r="AQ36" s="967"/>
      <c r="AR36" s="967"/>
      <c r="AS36" s="967"/>
      <c r="AT36" s="967"/>
      <c r="AU36" s="967"/>
      <c r="AV36" s="967"/>
      <c r="AW36" s="967"/>
      <c r="AX36" s="967"/>
      <c r="AY36" s="967"/>
      <c r="AZ36" s="1040"/>
      <c r="BA36" s="1040"/>
      <c r="BB36" s="1040"/>
      <c r="BC36" s="1040"/>
      <c r="BD36" s="1040"/>
      <c r="BE36" s="1030"/>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c r="C37" s="1036"/>
      <c r="D37" s="1036"/>
      <c r="E37" s="1036"/>
      <c r="F37" s="1036"/>
      <c r="G37" s="1036"/>
      <c r="H37" s="1036"/>
      <c r="I37" s="1036"/>
      <c r="J37" s="1036"/>
      <c r="K37" s="1036"/>
      <c r="L37" s="1036"/>
      <c r="M37" s="1036"/>
      <c r="N37" s="1036"/>
      <c r="O37" s="1036"/>
      <c r="P37" s="1037"/>
      <c r="Q37" s="1041"/>
      <c r="R37" s="1042"/>
      <c r="S37" s="1042"/>
      <c r="T37" s="1042"/>
      <c r="U37" s="1042"/>
      <c r="V37" s="1042"/>
      <c r="W37" s="1042"/>
      <c r="X37" s="1042"/>
      <c r="Y37" s="1042"/>
      <c r="Z37" s="1042"/>
      <c r="AA37" s="1042"/>
      <c r="AB37" s="1042"/>
      <c r="AC37" s="1042"/>
      <c r="AD37" s="1042"/>
      <c r="AE37" s="1043"/>
      <c r="AF37" s="1017"/>
      <c r="AG37" s="1018"/>
      <c r="AH37" s="1018"/>
      <c r="AI37" s="1018"/>
      <c r="AJ37" s="1019"/>
      <c r="AK37" s="976"/>
      <c r="AL37" s="967"/>
      <c r="AM37" s="967"/>
      <c r="AN37" s="967"/>
      <c r="AO37" s="967"/>
      <c r="AP37" s="967"/>
      <c r="AQ37" s="967"/>
      <c r="AR37" s="967"/>
      <c r="AS37" s="967"/>
      <c r="AT37" s="967"/>
      <c r="AU37" s="967"/>
      <c r="AV37" s="967"/>
      <c r="AW37" s="967"/>
      <c r="AX37" s="967"/>
      <c r="AY37" s="967"/>
      <c r="AZ37" s="1040"/>
      <c r="BA37" s="1040"/>
      <c r="BB37" s="1040"/>
      <c r="BC37" s="1040"/>
      <c r="BD37" s="1040"/>
      <c r="BE37" s="1030"/>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6"/>
      <c r="AL38" s="967"/>
      <c r="AM38" s="967"/>
      <c r="AN38" s="967"/>
      <c r="AO38" s="967"/>
      <c r="AP38" s="967"/>
      <c r="AQ38" s="967"/>
      <c r="AR38" s="967"/>
      <c r="AS38" s="967"/>
      <c r="AT38" s="967"/>
      <c r="AU38" s="967"/>
      <c r="AV38" s="967"/>
      <c r="AW38" s="967"/>
      <c r="AX38" s="967"/>
      <c r="AY38" s="967"/>
      <c r="AZ38" s="1040"/>
      <c r="BA38" s="1040"/>
      <c r="BB38" s="1040"/>
      <c r="BC38" s="1040"/>
      <c r="BD38" s="1040"/>
      <c r="BE38" s="1030"/>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389</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1078</v>
      </c>
      <c r="AG63" s="955"/>
      <c r="AH63" s="955"/>
      <c r="AI63" s="955"/>
      <c r="AJ63" s="1028"/>
      <c r="AK63" s="1029"/>
      <c r="AL63" s="959"/>
      <c r="AM63" s="959"/>
      <c r="AN63" s="959"/>
      <c r="AO63" s="959"/>
      <c r="AP63" s="955">
        <v>5828</v>
      </c>
      <c r="AQ63" s="955"/>
      <c r="AR63" s="955"/>
      <c r="AS63" s="955"/>
      <c r="AT63" s="955"/>
      <c r="AU63" s="955">
        <v>3648</v>
      </c>
      <c r="AV63" s="955"/>
      <c r="AW63" s="955"/>
      <c r="AX63" s="955"/>
      <c r="AY63" s="955"/>
      <c r="AZ63" s="1023"/>
      <c r="BA63" s="1023"/>
      <c r="BB63" s="1023"/>
      <c r="BC63" s="1023"/>
      <c r="BD63" s="1023"/>
      <c r="BE63" s="956"/>
      <c r="BF63" s="956"/>
      <c r="BG63" s="956"/>
      <c r="BH63" s="956"/>
      <c r="BI63" s="957"/>
      <c r="BJ63" s="1024" t="s">
        <v>110</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392</v>
      </c>
      <c r="B66" s="994"/>
      <c r="C66" s="994"/>
      <c r="D66" s="994"/>
      <c r="E66" s="994"/>
      <c r="F66" s="994"/>
      <c r="G66" s="994"/>
      <c r="H66" s="994"/>
      <c r="I66" s="994"/>
      <c r="J66" s="994"/>
      <c r="K66" s="994"/>
      <c r="L66" s="994"/>
      <c r="M66" s="994"/>
      <c r="N66" s="994"/>
      <c r="O66" s="994"/>
      <c r="P66" s="995"/>
      <c r="Q66" s="999" t="s">
        <v>372</v>
      </c>
      <c r="R66" s="1000"/>
      <c r="S66" s="1000"/>
      <c r="T66" s="1000"/>
      <c r="U66" s="1001"/>
      <c r="V66" s="999" t="s">
        <v>373</v>
      </c>
      <c r="W66" s="1000"/>
      <c r="X66" s="1000"/>
      <c r="Y66" s="1000"/>
      <c r="Z66" s="1001"/>
      <c r="AA66" s="999" t="s">
        <v>374</v>
      </c>
      <c r="AB66" s="1000"/>
      <c r="AC66" s="1000"/>
      <c r="AD66" s="1000"/>
      <c r="AE66" s="1001"/>
      <c r="AF66" s="1005" t="s">
        <v>375</v>
      </c>
      <c r="AG66" s="1006"/>
      <c r="AH66" s="1006"/>
      <c r="AI66" s="1006"/>
      <c r="AJ66" s="1007"/>
      <c r="AK66" s="999" t="s">
        <v>376</v>
      </c>
      <c r="AL66" s="994"/>
      <c r="AM66" s="994"/>
      <c r="AN66" s="994"/>
      <c r="AO66" s="995"/>
      <c r="AP66" s="999" t="s">
        <v>377</v>
      </c>
      <c r="AQ66" s="1000"/>
      <c r="AR66" s="1000"/>
      <c r="AS66" s="1000"/>
      <c r="AT66" s="1001"/>
      <c r="AU66" s="999" t="s">
        <v>393</v>
      </c>
      <c r="AV66" s="1000"/>
      <c r="AW66" s="1000"/>
      <c r="AX66" s="1000"/>
      <c r="AY66" s="1001"/>
      <c r="AZ66" s="999" t="s">
        <v>353</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536</v>
      </c>
      <c r="C68" s="984"/>
      <c r="D68" s="984"/>
      <c r="E68" s="984"/>
      <c r="F68" s="984"/>
      <c r="G68" s="984"/>
      <c r="H68" s="984"/>
      <c r="I68" s="984"/>
      <c r="J68" s="984"/>
      <c r="K68" s="984"/>
      <c r="L68" s="984"/>
      <c r="M68" s="984"/>
      <c r="N68" s="984"/>
      <c r="O68" s="984"/>
      <c r="P68" s="985"/>
      <c r="Q68" s="986">
        <v>335</v>
      </c>
      <c r="R68" s="980"/>
      <c r="S68" s="980"/>
      <c r="T68" s="980"/>
      <c r="U68" s="980"/>
      <c r="V68" s="980">
        <v>307</v>
      </c>
      <c r="W68" s="980"/>
      <c r="X68" s="980"/>
      <c r="Y68" s="980"/>
      <c r="Z68" s="980"/>
      <c r="AA68" s="980">
        <v>28</v>
      </c>
      <c r="AB68" s="980"/>
      <c r="AC68" s="980"/>
      <c r="AD68" s="980"/>
      <c r="AE68" s="980"/>
      <c r="AF68" s="980">
        <v>28</v>
      </c>
      <c r="AG68" s="980"/>
      <c r="AH68" s="980"/>
      <c r="AI68" s="980"/>
      <c r="AJ68" s="980"/>
      <c r="AK68" s="978" t="s">
        <v>552</v>
      </c>
      <c r="AL68" s="979"/>
      <c r="AM68" s="979"/>
      <c r="AN68" s="979"/>
      <c r="AO68" s="979"/>
      <c r="AP68" s="980">
        <v>50</v>
      </c>
      <c r="AQ68" s="980"/>
      <c r="AR68" s="980"/>
      <c r="AS68" s="980"/>
      <c r="AT68" s="980"/>
      <c r="AU68" s="980">
        <v>14</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70</v>
      </c>
      <c r="R69" s="967"/>
      <c r="S69" s="967"/>
      <c r="T69" s="967"/>
      <c r="U69" s="967"/>
      <c r="V69" s="967">
        <v>69</v>
      </c>
      <c r="W69" s="967"/>
      <c r="X69" s="967"/>
      <c r="Y69" s="967"/>
      <c r="Z69" s="967"/>
      <c r="AA69" s="967">
        <v>2</v>
      </c>
      <c r="AB69" s="967"/>
      <c r="AC69" s="967"/>
      <c r="AD69" s="967"/>
      <c r="AE69" s="967"/>
      <c r="AF69" s="967">
        <v>2</v>
      </c>
      <c r="AG69" s="967"/>
      <c r="AH69" s="967"/>
      <c r="AI69" s="967"/>
      <c r="AJ69" s="967"/>
      <c r="AK69" s="978" t="s">
        <v>548</v>
      </c>
      <c r="AL69" s="979"/>
      <c r="AM69" s="979"/>
      <c r="AN69" s="979"/>
      <c r="AO69" s="979"/>
      <c r="AP69" s="978" t="s">
        <v>548</v>
      </c>
      <c r="AQ69" s="979"/>
      <c r="AR69" s="979"/>
      <c r="AS69" s="979"/>
      <c r="AT69" s="979"/>
      <c r="AU69" s="978" t="s">
        <v>548</v>
      </c>
      <c r="AV69" s="979"/>
      <c r="AW69" s="979"/>
      <c r="AX69" s="979"/>
      <c r="AY69" s="979"/>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6352</v>
      </c>
      <c r="R70" s="967"/>
      <c r="S70" s="967"/>
      <c r="T70" s="967"/>
      <c r="U70" s="967"/>
      <c r="V70" s="967">
        <v>6236</v>
      </c>
      <c r="W70" s="967"/>
      <c r="X70" s="967"/>
      <c r="Y70" s="967"/>
      <c r="Z70" s="967"/>
      <c r="AA70" s="967">
        <v>116</v>
      </c>
      <c r="AB70" s="967"/>
      <c r="AC70" s="967"/>
      <c r="AD70" s="967"/>
      <c r="AE70" s="967"/>
      <c r="AF70" s="967">
        <v>116</v>
      </c>
      <c r="AG70" s="967"/>
      <c r="AH70" s="967"/>
      <c r="AI70" s="967"/>
      <c r="AJ70" s="967"/>
      <c r="AK70" s="967">
        <v>149</v>
      </c>
      <c r="AL70" s="967"/>
      <c r="AM70" s="967"/>
      <c r="AN70" s="967"/>
      <c r="AO70" s="967"/>
      <c r="AP70" s="967">
        <v>2042</v>
      </c>
      <c r="AQ70" s="967"/>
      <c r="AR70" s="967"/>
      <c r="AS70" s="967"/>
      <c r="AT70" s="967"/>
      <c r="AU70" s="967">
        <v>122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28403</v>
      </c>
      <c r="R71" s="967"/>
      <c r="S71" s="967"/>
      <c r="T71" s="967"/>
      <c r="U71" s="967"/>
      <c r="V71" s="967">
        <v>27597</v>
      </c>
      <c r="W71" s="967"/>
      <c r="X71" s="967"/>
      <c r="Y71" s="967"/>
      <c r="Z71" s="967"/>
      <c r="AA71" s="967">
        <v>806</v>
      </c>
      <c r="AB71" s="967"/>
      <c r="AC71" s="967"/>
      <c r="AD71" s="967"/>
      <c r="AE71" s="967"/>
      <c r="AF71" s="967">
        <v>806</v>
      </c>
      <c r="AG71" s="967"/>
      <c r="AH71" s="967"/>
      <c r="AI71" s="967"/>
      <c r="AJ71" s="967"/>
      <c r="AK71" s="967">
        <v>236</v>
      </c>
      <c r="AL71" s="967"/>
      <c r="AM71" s="967"/>
      <c r="AN71" s="967"/>
      <c r="AO71" s="967"/>
      <c r="AP71" s="978" t="s">
        <v>548</v>
      </c>
      <c r="AQ71" s="979"/>
      <c r="AR71" s="979"/>
      <c r="AS71" s="979"/>
      <c r="AT71" s="979"/>
      <c r="AU71" s="978" t="s">
        <v>548</v>
      </c>
      <c r="AV71" s="979"/>
      <c r="AW71" s="979"/>
      <c r="AX71" s="979"/>
      <c r="AY71" s="979"/>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1785</v>
      </c>
      <c r="R72" s="967"/>
      <c r="S72" s="967"/>
      <c r="T72" s="967"/>
      <c r="U72" s="967"/>
      <c r="V72" s="967">
        <v>1872</v>
      </c>
      <c r="W72" s="967"/>
      <c r="X72" s="967"/>
      <c r="Y72" s="967"/>
      <c r="Z72" s="967"/>
      <c r="AA72" s="967">
        <v>-86</v>
      </c>
      <c r="AB72" s="967"/>
      <c r="AC72" s="967"/>
      <c r="AD72" s="967"/>
      <c r="AE72" s="967"/>
      <c r="AF72" s="967">
        <v>1659</v>
      </c>
      <c r="AG72" s="967"/>
      <c r="AH72" s="967"/>
      <c r="AI72" s="967"/>
      <c r="AJ72" s="967"/>
      <c r="AK72" s="967">
        <v>71</v>
      </c>
      <c r="AL72" s="967"/>
      <c r="AM72" s="967"/>
      <c r="AN72" s="967"/>
      <c r="AO72" s="967"/>
      <c r="AP72" s="967">
        <v>7540</v>
      </c>
      <c r="AQ72" s="967"/>
      <c r="AR72" s="967"/>
      <c r="AS72" s="967"/>
      <c r="AT72" s="967"/>
      <c r="AU72" s="967">
        <v>26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935</v>
      </c>
      <c r="R73" s="967"/>
      <c r="S73" s="967"/>
      <c r="T73" s="967"/>
      <c r="U73" s="967"/>
      <c r="V73" s="967">
        <v>933</v>
      </c>
      <c r="W73" s="967"/>
      <c r="X73" s="967"/>
      <c r="Y73" s="967"/>
      <c r="Z73" s="967"/>
      <c r="AA73" s="967">
        <v>2</v>
      </c>
      <c r="AB73" s="967"/>
      <c r="AC73" s="967"/>
      <c r="AD73" s="967"/>
      <c r="AE73" s="967"/>
      <c r="AF73" s="967">
        <v>2</v>
      </c>
      <c r="AG73" s="967"/>
      <c r="AH73" s="967"/>
      <c r="AI73" s="967"/>
      <c r="AJ73" s="967"/>
      <c r="AK73" s="967">
        <v>47</v>
      </c>
      <c r="AL73" s="967"/>
      <c r="AM73" s="967"/>
      <c r="AN73" s="967"/>
      <c r="AO73" s="967"/>
      <c r="AP73" s="978" t="s">
        <v>548</v>
      </c>
      <c r="AQ73" s="979"/>
      <c r="AR73" s="979"/>
      <c r="AS73" s="979"/>
      <c r="AT73" s="979"/>
      <c r="AU73" s="978" t="s">
        <v>548</v>
      </c>
      <c r="AV73" s="979"/>
      <c r="AW73" s="979"/>
      <c r="AX73" s="979"/>
      <c r="AY73" s="979"/>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126479</v>
      </c>
      <c r="R74" s="967"/>
      <c r="S74" s="967"/>
      <c r="T74" s="967"/>
      <c r="U74" s="967"/>
      <c r="V74" s="967">
        <v>121525</v>
      </c>
      <c r="W74" s="967"/>
      <c r="X74" s="967"/>
      <c r="Y74" s="967"/>
      <c r="Z74" s="967"/>
      <c r="AA74" s="967">
        <v>4954</v>
      </c>
      <c r="AB74" s="967"/>
      <c r="AC74" s="967"/>
      <c r="AD74" s="967"/>
      <c r="AE74" s="967"/>
      <c r="AF74" s="967">
        <v>4954</v>
      </c>
      <c r="AG74" s="967"/>
      <c r="AH74" s="967"/>
      <c r="AI74" s="967"/>
      <c r="AJ74" s="967"/>
      <c r="AK74" s="967">
        <v>1847</v>
      </c>
      <c r="AL74" s="967"/>
      <c r="AM74" s="967"/>
      <c r="AN74" s="967"/>
      <c r="AO74" s="967"/>
      <c r="AP74" s="978" t="s">
        <v>548</v>
      </c>
      <c r="AQ74" s="979"/>
      <c r="AR74" s="979"/>
      <c r="AS74" s="979"/>
      <c r="AT74" s="979"/>
      <c r="AU74" s="978" t="s">
        <v>548</v>
      </c>
      <c r="AV74" s="979"/>
      <c r="AW74" s="979"/>
      <c r="AX74" s="979"/>
      <c r="AY74" s="979"/>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3913</v>
      </c>
      <c r="R75" s="975"/>
      <c r="S75" s="975"/>
      <c r="T75" s="975"/>
      <c r="U75" s="976"/>
      <c r="V75" s="977">
        <v>3725</v>
      </c>
      <c r="W75" s="975"/>
      <c r="X75" s="975"/>
      <c r="Y75" s="975"/>
      <c r="Z75" s="976"/>
      <c r="AA75" s="977">
        <v>188</v>
      </c>
      <c r="AB75" s="975"/>
      <c r="AC75" s="975"/>
      <c r="AD75" s="975"/>
      <c r="AE75" s="976"/>
      <c r="AF75" s="977">
        <v>188</v>
      </c>
      <c r="AG75" s="975"/>
      <c r="AH75" s="975"/>
      <c r="AI75" s="975"/>
      <c r="AJ75" s="976"/>
      <c r="AK75" s="977">
        <v>20</v>
      </c>
      <c r="AL75" s="975"/>
      <c r="AM75" s="975"/>
      <c r="AN75" s="975"/>
      <c r="AO75" s="976"/>
      <c r="AP75" s="978" t="s">
        <v>548</v>
      </c>
      <c r="AQ75" s="979"/>
      <c r="AR75" s="979"/>
      <c r="AS75" s="979"/>
      <c r="AT75" s="979"/>
      <c r="AU75" s="978" t="s">
        <v>548</v>
      </c>
      <c r="AV75" s="979"/>
      <c r="AW75" s="979"/>
      <c r="AX75" s="979"/>
      <c r="AY75" s="979"/>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53</v>
      </c>
      <c r="R76" s="975"/>
      <c r="S76" s="975"/>
      <c r="T76" s="975"/>
      <c r="U76" s="976"/>
      <c r="V76" s="977">
        <v>49</v>
      </c>
      <c r="W76" s="975"/>
      <c r="X76" s="975"/>
      <c r="Y76" s="975"/>
      <c r="Z76" s="976"/>
      <c r="AA76" s="977">
        <v>5</v>
      </c>
      <c r="AB76" s="975"/>
      <c r="AC76" s="975"/>
      <c r="AD76" s="975"/>
      <c r="AE76" s="976"/>
      <c r="AF76" s="977">
        <v>5</v>
      </c>
      <c r="AG76" s="975"/>
      <c r="AH76" s="975"/>
      <c r="AI76" s="975"/>
      <c r="AJ76" s="976"/>
      <c r="AK76" s="977">
        <v>16</v>
      </c>
      <c r="AL76" s="975"/>
      <c r="AM76" s="975"/>
      <c r="AN76" s="975"/>
      <c r="AO76" s="976"/>
      <c r="AP76" s="978" t="s">
        <v>548</v>
      </c>
      <c r="AQ76" s="979"/>
      <c r="AR76" s="979"/>
      <c r="AS76" s="979"/>
      <c r="AT76" s="979"/>
      <c r="AU76" s="978" t="s">
        <v>548</v>
      </c>
      <c r="AV76" s="979"/>
      <c r="AW76" s="979"/>
      <c r="AX76" s="979"/>
      <c r="AY76" s="979"/>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549</v>
      </c>
      <c r="C77" s="971"/>
      <c r="D77" s="971"/>
      <c r="E77" s="971"/>
      <c r="F77" s="971"/>
      <c r="G77" s="971"/>
      <c r="H77" s="971"/>
      <c r="I77" s="971"/>
      <c r="J77" s="971"/>
      <c r="K77" s="971"/>
      <c r="L77" s="971"/>
      <c r="M77" s="971"/>
      <c r="N77" s="971"/>
      <c r="O77" s="971"/>
      <c r="P77" s="972"/>
      <c r="Q77" s="974">
        <v>18</v>
      </c>
      <c r="R77" s="975"/>
      <c r="S77" s="975"/>
      <c r="T77" s="975"/>
      <c r="U77" s="976"/>
      <c r="V77" s="977">
        <v>14</v>
      </c>
      <c r="W77" s="975"/>
      <c r="X77" s="975"/>
      <c r="Y77" s="975"/>
      <c r="Z77" s="976"/>
      <c r="AA77" s="977">
        <v>4</v>
      </c>
      <c r="AB77" s="975"/>
      <c r="AC77" s="975"/>
      <c r="AD77" s="975"/>
      <c r="AE77" s="976"/>
      <c r="AF77" s="977">
        <v>4</v>
      </c>
      <c r="AG77" s="975"/>
      <c r="AH77" s="975"/>
      <c r="AI77" s="975"/>
      <c r="AJ77" s="976"/>
      <c r="AK77" s="978" t="s">
        <v>548</v>
      </c>
      <c r="AL77" s="979"/>
      <c r="AM77" s="979"/>
      <c r="AN77" s="979"/>
      <c r="AO77" s="979"/>
      <c r="AP77" s="978" t="s">
        <v>548</v>
      </c>
      <c r="AQ77" s="979"/>
      <c r="AR77" s="979"/>
      <c r="AS77" s="979"/>
      <c r="AT77" s="979"/>
      <c r="AU77" s="978" t="s">
        <v>548</v>
      </c>
      <c r="AV77" s="979"/>
      <c r="AW77" s="979"/>
      <c r="AX77" s="979"/>
      <c r="AY77" s="979"/>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7764</v>
      </c>
      <c r="AG88" s="955"/>
      <c r="AH88" s="955"/>
      <c r="AI88" s="955"/>
      <c r="AJ88" s="955"/>
      <c r="AK88" s="959"/>
      <c r="AL88" s="959"/>
      <c r="AM88" s="959"/>
      <c r="AN88" s="959"/>
      <c r="AO88" s="959"/>
      <c r="AP88" s="955">
        <v>9632</v>
      </c>
      <c r="AQ88" s="955"/>
      <c r="AR88" s="955"/>
      <c r="AS88" s="955"/>
      <c r="AT88" s="955"/>
      <c r="AU88" s="955">
        <v>162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285</v>
      </c>
      <c r="CS102" s="947"/>
      <c r="CT102" s="947"/>
      <c r="CU102" s="947"/>
      <c r="CV102" s="948"/>
      <c r="CW102" s="946">
        <v>60</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1204363</v>
      </c>
      <c r="AB110" s="873"/>
      <c r="AC110" s="873"/>
      <c r="AD110" s="873"/>
      <c r="AE110" s="874"/>
      <c r="AF110" s="875">
        <v>1210181</v>
      </c>
      <c r="AG110" s="873"/>
      <c r="AH110" s="873"/>
      <c r="AI110" s="873"/>
      <c r="AJ110" s="874"/>
      <c r="AK110" s="875">
        <v>1226162</v>
      </c>
      <c r="AL110" s="873"/>
      <c r="AM110" s="873"/>
      <c r="AN110" s="873"/>
      <c r="AO110" s="874"/>
      <c r="AP110" s="876">
        <v>24.5</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13025587</v>
      </c>
      <c r="BR110" s="800"/>
      <c r="BS110" s="800"/>
      <c r="BT110" s="800"/>
      <c r="BU110" s="800"/>
      <c r="BV110" s="800">
        <v>12669707</v>
      </c>
      <c r="BW110" s="800"/>
      <c r="BX110" s="800"/>
      <c r="BY110" s="800"/>
      <c r="BZ110" s="800"/>
      <c r="CA110" s="800">
        <v>12855696</v>
      </c>
      <c r="CB110" s="800"/>
      <c r="CC110" s="800"/>
      <c r="CD110" s="800"/>
      <c r="CE110" s="800"/>
      <c r="CF110" s="861">
        <v>256.7</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2889</v>
      </c>
      <c r="BR111" s="771"/>
      <c r="BS111" s="771"/>
      <c r="BT111" s="771"/>
      <c r="BU111" s="771"/>
      <c r="BV111" s="771">
        <v>644</v>
      </c>
      <c r="BW111" s="771"/>
      <c r="BX111" s="771"/>
      <c r="BY111" s="771"/>
      <c r="BZ111" s="771"/>
      <c r="CA111" s="771">
        <v>89</v>
      </c>
      <c r="CB111" s="771"/>
      <c r="CC111" s="771"/>
      <c r="CD111" s="771"/>
      <c r="CE111" s="771"/>
      <c r="CF111" s="848">
        <v>0</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3768964</v>
      </c>
      <c r="BR112" s="771"/>
      <c r="BS112" s="771"/>
      <c r="BT112" s="771"/>
      <c r="BU112" s="771"/>
      <c r="BV112" s="771">
        <v>3751520</v>
      </c>
      <c r="BW112" s="771"/>
      <c r="BX112" s="771"/>
      <c r="BY112" s="771"/>
      <c r="BZ112" s="771"/>
      <c r="CA112" s="771">
        <v>3647767</v>
      </c>
      <c r="CB112" s="771"/>
      <c r="CC112" s="771"/>
      <c r="CD112" s="771"/>
      <c r="CE112" s="771"/>
      <c r="CF112" s="848">
        <v>72.8</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244219</v>
      </c>
      <c r="AB113" s="909"/>
      <c r="AC113" s="909"/>
      <c r="AD113" s="909"/>
      <c r="AE113" s="910"/>
      <c r="AF113" s="911">
        <v>197225</v>
      </c>
      <c r="AG113" s="909"/>
      <c r="AH113" s="909"/>
      <c r="AI113" s="909"/>
      <c r="AJ113" s="910"/>
      <c r="AK113" s="911">
        <v>188531</v>
      </c>
      <c r="AL113" s="909"/>
      <c r="AM113" s="909"/>
      <c r="AN113" s="909"/>
      <c r="AO113" s="910"/>
      <c r="AP113" s="912">
        <v>3.8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86508</v>
      </c>
      <c r="BR113" s="771"/>
      <c r="BS113" s="771"/>
      <c r="BT113" s="771"/>
      <c r="BU113" s="771"/>
      <c r="BV113" s="771">
        <v>137804</v>
      </c>
      <c r="BW113" s="771"/>
      <c r="BX113" s="771"/>
      <c r="BY113" s="771"/>
      <c r="BZ113" s="771"/>
      <c r="CA113" s="771">
        <v>161930</v>
      </c>
      <c r="CB113" s="771"/>
      <c r="CC113" s="771"/>
      <c r="CD113" s="771"/>
      <c r="CE113" s="771"/>
      <c r="CF113" s="848">
        <v>3.2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17984</v>
      </c>
      <c r="AB114" s="784"/>
      <c r="AC114" s="784"/>
      <c r="AD114" s="784"/>
      <c r="AE114" s="785"/>
      <c r="AF114" s="786">
        <v>19587</v>
      </c>
      <c r="AG114" s="784"/>
      <c r="AH114" s="784"/>
      <c r="AI114" s="784"/>
      <c r="AJ114" s="785"/>
      <c r="AK114" s="786">
        <v>28867</v>
      </c>
      <c r="AL114" s="784"/>
      <c r="AM114" s="784"/>
      <c r="AN114" s="784"/>
      <c r="AO114" s="785"/>
      <c r="AP114" s="754">
        <v>0.6</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2123129</v>
      </c>
      <c r="BR114" s="771"/>
      <c r="BS114" s="771"/>
      <c r="BT114" s="771"/>
      <c r="BU114" s="771"/>
      <c r="BV114" s="771">
        <v>2051323</v>
      </c>
      <c r="BW114" s="771"/>
      <c r="BX114" s="771"/>
      <c r="BY114" s="771"/>
      <c r="BZ114" s="771"/>
      <c r="CA114" s="771">
        <v>1880560</v>
      </c>
      <c r="CB114" s="771"/>
      <c r="CC114" s="771"/>
      <c r="CD114" s="771"/>
      <c r="CE114" s="771"/>
      <c r="CF114" s="848">
        <v>37.5</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21630</v>
      </c>
      <c r="AB115" s="909"/>
      <c r="AC115" s="909"/>
      <c r="AD115" s="909"/>
      <c r="AE115" s="910"/>
      <c r="AF115" s="911">
        <v>2497</v>
      </c>
      <c r="AG115" s="909"/>
      <c r="AH115" s="909"/>
      <c r="AI115" s="909"/>
      <c r="AJ115" s="910"/>
      <c r="AK115" s="911">
        <v>669</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15</v>
      </c>
      <c r="AB116" s="784"/>
      <c r="AC116" s="784"/>
      <c r="AD116" s="784"/>
      <c r="AE116" s="785"/>
      <c r="AF116" s="786">
        <v>16</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1488211</v>
      </c>
      <c r="AB117" s="895"/>
      <c r="AC117" s="895"/>
      <c r="AD117" s="895"/>
      <c r="AE117" s="896"/>
      <c r="AF117" s="898">
        <v>1429506</v>
      </c>
      <c r="AG117" s="895"/>
      <c r="AH117" s="895"/>
      <c r="AI117" s="895"/>
      <c r="AJ117" s="896"/>
      <c r="AK117" s="898">
        <v>1444229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19007077</v>
      </c>
      <c r="BR118" s="858"/>
      <c r="BS118" s="858"/>
      <c r="BT118" s="858"/>
      <c r="BU118" s="858"/>
      <c r="BV118" s="858">
        <v>18610998</v>
      </c>
      <c r="BW118" s="858"/>
      <c r="BX118" s="858"/>
      <c r="BY118" s="858"/>
      <c r="BZ118" s="858"/>
      <c r="CA118" s="858">
        <v>18546042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7101661</v>
      </c>
      <c r="BR119" s="800"/>
      <c r="BS119" s="800"/>
      <c r="BT119" s="800"/>
      <c r="BU119" s="800"/>
      <c r="BV119" s="800">
        <v>7816194</v>
      </c>
      <c r="BW119" s="800"/>
      <c r="BX119" s="800"/>
      <c r="BY119" s="800"/>
      <c r="BZ119" s="800"/>
      <c r="CA119" s="800">
        <v>7318382</v>
      </c>
      <c r="CB119" s="800"/>
      <c r="CC119" s="800"/>
      <c r="CD119" s="800"/>
      <c r="CE119" s="800"/>
      <c r="CF119" s="861">
        <v>146.1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2889</v>
      </c>
      <c r="DH119" s="717"/>
      <c r="DI119" s="717"/>
      <c r="DJ119" s="717"/>
      <c r="DK119" s="718"/>
      <c r="DL119" s="719">
        <v>644</v>
      </c>
      <c r="DM119" s="717"/>
      <c r="DN119" s="717"/>
      <c r="DO119" s="717"/>
      <c r="DP119" s="718"/>
      <c r="DQ119" s="719">
        <v>89</v>
      </c>
      <c r="DR119" s="717"/>
      <c r="DS119" s="717"/>
      <c r="DT119" s="717"/>
      <c r="DU119" s="718"/>
      <c r="DV119" s="807">
        <v>0</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400309</v>
      </c>
      <c r="BR120" s="771"/>
      <c r="BS120" s="771"/>
      <c r="BT120" s="771"/>
      <c r="BU120" s="771"/>
      <c r="BV120" s="771">
        <v>341477</v>
      </c>
      <c r="BW120" s="771"/>
      <c r="BX120" s="771"/>
      <c r="BY120" s="771"/>
      <c r="BZ120" s="771"/>
      <c r="CA120" s="771">
        <v>705170</v>
      </c>
      <c r="CB120" s="771"/>
      <c r="CC120" s="771"/>
      <c r="CD120" s="771"/>
      <c r="CE120" s="771"/>
      <c r="CF120" s="848">
        <v>14.1</v>
      </c>
      <c r="CG120" s="849"/>
      <c r="CH120" s="849"/>
      <c r="CI120" s="849"/>
      <c r="CJ120" s="849"/>
      <c r="CK120" s="850" t="s">
        <v>438</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2631848</v>
      </c>
      <c r="DH120" s="800"/>
      <c r="DI120" s="800"/>
      <c r="DJ120" s="800"/>
      <c r="DK120" s="800"/>
      <c r="DL120" s="800">
        <v>2733062</v>
      </c>
      <c r="DM120" s="800"/>
      <c r="DN120" s="800"/>
      <c r="DO120" s="800"/>
      <c r="DP120" s="800"/>
      <c r="DQ120" s="800">
        <v>2799481</v>
      </c>
      <c r="DR120" s="800"/>
      <c r="DS120" s="800"/>
      <c r="DT120" s="800"/>
      <c r="DU120" s="800"/>
      <c r="DV120" s="801">
        <v>55.9</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10556391</v>
      </c>
      <c r="BR121" s="858"/>
      <c r="BS121" s="858"/>
      <c r="BT121" s="858"/>
      <c r="BU121" s="858"/>
      <c r="BV121" s="858">
        <v>10462675</v>
      </c>
      <c r="BW121" s="858"/>
      <c r="BX121" s="858"/>
      <c r="BY121" s="858"/>
      <c r="BZ121" s="858"/>
      <c r="CA121" s="858">
        <v>10505554</v>
      </c>
      <c r="CB121" s="858"/>
      <c r="CC121" s="858"/>
      <c r="CD121" s="858"/>
      <c r="CE121" s="858"/>
      <c r="CF121" s="859">
        <v>209.7</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674353</v>
      </c>
      <c r="DH121" s="771"/>
      <c r="DI121" s="771"/>
      <c r="DJ121" s="771"/>
      <c r="DK121" s="771"/>
      <c r="DL121" s="771">
        <v>590251</v>
      </c>
      <c r="DM121" s="771"/>
      <c r="DN121" s="771"/>
      <c r="DO121" s="771"/>
      <c r="DP121" s="771"/>
      <c r="DQ121" s="771">
        <v>433544</v>
      </c>
      <c r="DR121" s="771"/>
      <c r="DS121" s="771"/>
      <c r="DT121" s="771"/>
      <c r="DU121" s="771"/>
      <c r="DV121" s="823">
        <v>8.6999999999999993</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442</v>
      </c>
      <c r="AB122" s="784"/>
      <c r="AC122" s="784"/>
      <c r="AD122" s="784"/>
      <c r="AE122" s="785"/>
      <c r="AF122" s="786" t="s">
        <v>442</v>
      </c>
      <c r="AG122" s="784"/>
      <c r="AH122" s="784"/>
      <c r="AI122" s="784"/>
      <c r="AJ122" s="785"/>
      <c r="AK122" s="786" t="s">
        <v>442</v>
      </c>
      <c r="AL122" s="784"/>
      <c r="AM122" s="784"/>
      <c r="AN122" s="784"/>
      <c r="AO122" s="785"/>
      <c r="AP122" s="754" t="s">
        <v>442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18058361</v>
      </c>
      <c r="BR122" s="840"/>
      <c r="BS122" s="840"/>
      <c r="BT122" s="840"/>
      <c r="BU122" s="840"/>
      <c r="BV122" s="840">
        <v>18620346</v>
      </c>
      <c r="BW122" s="840"/>
      <c r="BX122" s="840"/>
      <c r="BY122" s="840"/>
      <c r="BZ122" s="840"/>
      <c r="CA122" s="840">
        <v>18529106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429883</v>
      </c>
      <c r="DH122" s="771"/>
      <c r="DI122" s="771"/>
      <c r="DJ122" s="771"/>
      <c r="DK122" s="771"/>
      <c r="DL122" s="771">
        <v>400807</v>
      </c>
      <c r="DM122" s="771"/>
      <c r="DN122" s="771"/>
      <c r="DO122" s="771"/>
      <c r="DP122" s="771"/>
      <c r="DQ122" s="771">
        <v>365842</v>
      </c>
      <c r="DR122" s="771"/>
      <c r="DS122" s="771"/>
      <c r="DT122" s="771"/>
      <c r="DU122" s="771"/>
      <c r="DV122" s="823">
        <v>7.3</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19.2</v>
      </c>
      <c r="BR123" s="832"/>
      <c r="BS123" s="832"/>
      <c r="BT123" s="832"/>
      <c r="BU123" s="832"/>
      <c r="BV123" s="832" t="s">
        <v>110</v>
      </c>
      <c r="BW123" s="832"/>
      <c r="BX123" s="832"/>
      <c r="BY123" s="832"/>
      <c r="BZ123" s="832"/>
      <c r="CA123" s="832">
        <v>0.3</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32880</v>
      </c>
      <c r="DH123" s="784"/>
      <c r="DI123" s="784"/>
      <c r="DJ123" s="784"/>
      <c r="DK123" s="785"/>
      <c r="DL123" s="786">
        <v>27400</v>
      </c>
      <c r="DM123" s="784"/>
      <c r="DN123" s="784"/>
      <c r="DO123" s="784"/>
      <c r="DP123" s="785"/>
      <c r="DQ123" s="786">
        <v>48900</v>
      </c>
      <c r="DR123" s="784"/>
      <c r="DS123" s="784"/>
      <c r="DT123" s="784"/>
      <c r="DU123" s="785"/>
      <c r="DV123" s="754">
        <v>1</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21630</v>
      </c>
      <c r="AB127" s="784"/>
      <c r="AC127" s="784"/>
      <c r="AD127" s="784"/>
      <c r="AE127" s="785"/>
      <c r="AF127" s="786">
        <v>2497</v>
      </c>
      <c r="AG127" s="784"/>
      <c r="AH127" s="784"/>
      <c r="AI127" s="784"/>
      <c r="AJ127" s="785"/>
      <c r="AK127" s="786">
        <v>669</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110</v>
      </c>
      <c r="BG127" s="761"/>
      <c r="BH127" s="761"/>
      <c r="BI127" s="761"/>
      <c r="BJ127" s="761"/>
      <c r="BK127" s="761"/>
      <c r="BL127" s="762"/>
      <c r="BM127" s="760">
        <v>14.52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36564</v>
      </c>
      <c r="AB128" s="724"/>
      <c r="AC128" s="724"/>
      <c r="AD128" s="724"/>
      <c r="AE128" s="725"/>
      <c r="AF128" s="726">
        <v>44156</v>
      </c>
      <c r="AG128" s="724"/>
      <c r="AH128" s="724"/>
      <c r="AI128" s="724"/>
      <c r="AJ128" s="725"/>
      <c r="AK128" s="726">
        <v>34618</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110</v>
      </c>
      <c r="BG128" s="791"/>
      <c r="BH128" s="791"/>
      <c r="BI128" s="791"/>
      <c r="BJ128" s="791"/>
      <c r="BK128" s="791"/>
      <c r="BL128" s="792"/>
      <c r="BM128" s="790">
        <v>19.52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5799569</v>
      </c>
      <c r="AB129" s="784"/>
      <c r="AC129" s="784"/>
      <c r="AD129" s="784"/>
      <c r="AE129" s="785"/>
      <c r="AF129" s="786">
        <v>5942218</v>
      </c>
      <c r="AG129" s="784"/>
      <c r="AH129" s="784"/>
      <c r="AI129" s="784"/>
      <c r="AJ129" s="785"/>
      <c r="AK129" s="786">
        <v>5836274</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849147</v>
      </c>
      <c r="AB130" s="784"/>
      <c r="AC130" s="784"/>
      <c r="AD130" s="784"/>
      <c r="AE130" s="785"/>
      <c r="AF130" s="786">
        <v>837043</v>
      </c>
      <c r="AG130" s="784"/>
      <c r="AH130" s="784"/>
      <c r="AI130" s="784"/>
      <c r="AJ130" s="785"/>
      <c r="AK130" s="786">
        <v>827542</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4950422</v>
      </c>
      <c r="AB131" s="717"/>
      <c r="AC131" s="717"/>
      <c r="AD131" s="717"/>
      <c r="AE131" s="718"/>
      <c r="AF131" s="719">
        <v>5105175</v>
      </c>
      <c r="AG131" s="717"/>
      <c r="AH131" s="717"/>
      <c r="AI131" s="717"/>
      <c r="AJ131" s="718"/>
      <c r="AK131" s="719">
        <v>5008732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12.170679590000001</v>
      </c>
      <c r="AB132" s="740"/>
      <c r="AC132" s="740"/>
      <c r="AD132" s="740"/>
      <c r="AE132" s="741"/>
      <c r="AF132" s="742">
        <v>10.74021948</v>
      </c>
      <c r="AG132" s="740"/>
      <c r="AH132" s="740"/>
      <c r="AI132" s="740"/>
      <c r="AJ132" s="741"/>
      <c r="AK132" s="742">
        <v>11.621084939999999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12.5</v>
      </c>
      <c r="AB133" s="749"/>
      <c r="AC133" s="749"/>
      <c r="AD133" s="749"/>
      <c r="AE133" s="750"/>
      <c r="AF133" s="748">
        <v>11.7</v>
      </c>
      <c r="AG133" s="749"/>
      <c r="AH133" s="749"/>
      <c r="AI133" s="749"/>
      <c r="AJ133" s="750"/>
      <c r="AK133" s="748">
        <v>11.5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78"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32" t="s">
        <v>475</v>
      </c>
      <c r="H9" s="1133"/>
      <c r="I9" s="1133"/>
      <c r="J9" s="1134"/>
      <c r="K9" s="263">
        <v>1692552</v>
      </c>
      <c r="L9" s="264">
        <v>82487</v>
      </c>
      <c r="M9" s="265">
        <v>84248</v>
      </c>
      <c r="N9" s="266">
        <v>-2.1</v>
      </c>
    </row>
    <row r="10" spans="1:16">
      <c r="A10" s="248"/>
      <c r="B10" s="244"/>
      <c r="C10" s="244"/>
      <c r="D10" s="244"/>
      <c r="E10" s="244"/>
      <c r="F10" s="244"/>
      <c r="G10" s="1132" t="s">
        <v>476</v>
      </c>
      <c r="H10" s="1133"/>
      <c r="I10" s="1133"/>
      <c r="J10" s="1134"/>
      <c r="K10" s="267">
        <v>127262</v>
      </c>
      <c r="L10" s="268">
        <v>6202</v>
      </c>
      <c r="M10" s="269">
        <v>7169</v>
      </c>
      <c r="N10" s="270">
        <v>-13.5</v>
      </c>
    </row>
    <row r="11" spans="1:16" ht="13.5" customHeight="1">
      <c r="A11" s="248"/>
      <c r="B11" s="244"/>
      <c r="C11" s="244"/>
      <c r="D11" s="244"/>
      <c r="E11" s="244"/>
      <c r="F11" s="244"/>
      <c r="G11" s="1132" t="s">
        <v>477</v>
      </c>
      <c r="H11" s="1133"/>
      <c r="I11" s="1133"/>
      <c r="J11" s="1134"/>
      <c r="K11" s="267">
        <v>261768</v>
      </c>
      <c r="L11" s="268">
        <v>12757</v>
      </c>
      <c r="M11" s="269">
        <v>9152</v>
      </c>
      <c r="N11" s="270">
        <v>39.4</v>
      </c>
    </row>
    <row r="12" spans="1:16" ht="13.5" customHeight="1">
      <c r="A12" s="248"/>
      <c r="B12" s="244"/>
      <c r="C12" s="244"/>
      <c r="D12" s="244"/>
      <c r="E12" s="244"/>
      <c r="F12" s="244"/>
      <c r="G12" s="1132" t="s">
        <v>478</v>
      </c>
      <c r="H12" s="1133"/>
      <c r="I12" s="1133"/>
      <c r="J12" s="1134"/>
      <c r="K12" s="267">
        <v>26906</v>
      </c>
      <c r="L12" s="268">
        <v>1311</v>
      </c>
      <c r="M12" s="269">
        <v>893</v>
      </c>
      <c r="N12" s="270">
        <v>46.8</v>
      </c>
    </row>
    <row r="13" spans="1:16" ht="13.5" customHeight="1">
      <c r="A13" s="248"/>
      <c r="B13" s="244"/>
      <c r="C13" s="244"/>
      <c r="D13" s="244"/>
      <c r="E13" s="244"/>
      <c r="F13" s="244"/>
      <c r="G13" s="1132" t="s">
        <v>479</v>
      </c>
      <c r="H13" s="1133"/>
      <c r="I13" s="1133"/>
      <c r="J13" s="1134"/>
      <c r="K13" s="267" t="s">
        <v>480</v>
      </c>
      <c r="L13" s="268" t="s">
        <v>480</v>
      </c>
      <c r="M13" s="269">
        <v>3</v>
      </c>
      <c r="N13" s="270" t="s">
        <v>480</v>
      </c>
    </row>
    <row r="14" spans="1:16" ht="13.5" customHeight="1">
      <c r="A14" s="248"/>
      <c r="B14" s="244"/>
      <c r="C14" s="244"/>
      <c r="D14" s="244"/>
      <c r="E14" s="244"/>
      <c r="F14" s="244"/>
      <c r="G14" s="1132" t="s">
        <v>481</v>
      </c>
      <c r="H14" s="1133"/>
      <c r="I14" s="1133"/>
      <c r="J14" s="1134"/>
      <c r="K14" s="267">
        <v>96972</v>
      </c>
      <c r="L14" s="268">
        <v>4726</v>
      </c>
      <c r="M14" s="269">
        <v>3652</v>
      </c>
      <c r="N14" s="270">
        <v>29.4</v>
      </c>
    </row>
    <row r="15" spans="1:16" ht="13.5" customHeight="1">
      <c r="A15" s="248"/>
      <c r="B15" s="244"/>
      <c r="C15" s="244"/>
      <c r="D15" s="244"/>
      <c r="E15" s="244"/>
      <c r="F15" s="244"/>
      <c r="G15" s="1132" t="s">
        <v>482</v>
      </c>
      <c r="H15" s="1133"/>
      <c r="I15" s="1133"/>
      <c r="J15" s="1134"/>
      <c r="K15" s="267">
        <v>34971</v>
      </c>
      <c r="L15" s="268">
        <v>1704</v>
      </c>
      <c r="M15" s="269">
        <v>2134</v>
      </c>
      <c r="N15" s="270">
        <v>-20.100000000000001</v>
      </c>
    </row>
    <row r="16" spans="1:16">
      <c r="A16" s="248"/>
      <c r="B16" s="244"/>
      <c r="C16" s="244"/>
      <c r="D16" s="244"/>
      <c r="E16" s="244"/>
      <c r="F16" s="244"/>
      <c r="G16" s="1135" t="s">
        <v>483</v>
      </c>
      <c r="H16" s="1136"/>
      <c r="I16" s="1136"/>
      <c r="J16" s="1137"/>
      <c r="K16" s="268">
        <v>-149382</v>
      </c>
      <c r="L16" s="268">
        <v>-7280</v>
      </c>
      <c r="M16" s="269">
        <v>-9248</v>
      </c>
      <c r="N16" s="270">
        <v>-21.3</v>
      </c>
    </row>
    <row r="17" spans="1:16">
      <c r="A17" s="248"/>
      <c r="B17" s="244"/>
      <c r="C17" s="244"/>
      <c r="D17" s="244"/>
      <c r="E17" s="244"/>
      <c r="F17" s="244"/>
      <c r="G17" s="1135" t="s">
        <v>169</v>
      </c>
      <c r="H17" s="1136"/>
      <c r="I17" s="1136"/>
      <c r="J17" s="1137"/>
      <c r="K17" s="268">
        <v>2091049</v>
      </c>
      <c r="L17" s="268">
        <v>101908</v>
      </c>
      <c r="M17" s="269">
        <v>98003</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9" t="s">
        <v>488</v>
      </c>
      <c r="H21" s="1130"/>
      <c r="I21" s="1130"/>
      <c r="J21" s="1131"/>
      <c r="K21" s="280">
        <v>9.2100000000000009</v>
      </c>
      <c r="L21" s="281">
        <v>9.39</v>
      </c>
      <c r="M21" s="282">
        <v>-0.18</v>
      </c>
      <c r="N21" s="249"/>
      <c r="O21" s="283"/>
      <c r="P21" s="279"/>
    </row>
    <row r="22" spans="1:16" s="284" customFormat="1">
      <c r="A22" s="279"/>
      <c r="B22" s="249"/>
      <c r="C22" s="249"/>
      <c r="D22" s="249"/>
      <c r="E22" s="249"/>
      <c r="F22" s="249"/>
      <c r="G22" s="1129" t="s">
        <v>489</v>
      </c>
      <c r="H22" s="1130"/>
      <c r="I22" s="1130"/>
      <c r="J22" s="1131"/>
      <c r="K22" s="285">
        <v>98.1</v>
      </c>
      <c r="L22" s="286">
        <v>97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0" t="s">
        <v>492</v>
      </c>
      <c r="H32" s="1121"/>
      <c r="I32" s="1121"/>
      <c r="J32" s="1122"/>
      <c r="K32" s="294">
        <v>1226162</v>
      </c>
      <c r="L32" s="294">
        <v>59757</v>
      </c>
      <c r="M32" s="295">
        <v>64926</v>
      </c>
      <c r="N32" s="296">
        <v>-8</v>
      </c>
    </row>
    <row r="33" spans="1:16" ht="13.5" customHeight="1">
      <c r="A33" s="248"/>
      <c r="B33" s="244"/>
      <c r="C33" s="244"/>
      <c r="D33" s="244"/>
      <c r="E33" s="244"/>
      <c r="F33" s="244"/>
      <c r="G33" s="1120" t="s">
        <v>493</v>
      </c>
      <c r="H33" s="1121"/>
      <c r="I33" s="1121"/>
      <c r="J33" s="1122"/>
      <c r="K33" s="294" t="s">
        <v>480</v>
      </c>
      <c r="L33" s="294" t="s">
        <v>480</v>
      </c>
      <c r="M33" s="295" t="s">
        <v>480</v>
      </c>
      <c r="N33" s="296" t="s">
        <v>480</v>
      </c>
    </row>
    <row r="34" spans="1:16" ht="27" customHeight="1">
      <c r="A34" s="248"/>
      <c r="B34" s="244"/>
      <c r="C34" s="244"/>
      <c r="D34" s="244"/>
      <c r="E34" s="244"/>
      <c r="F34" s="244"/>
      <c r="G34" s="1120" t="s">
        <v>494</v>
      </c>
      <c r="H34" s="1121"/>
      <c r="I34" s="1121"/>
      <c r="J34" s="1122"/>
      <c r="K34" s="294" t="s">
        <v>480</v>
      </c>
      <c r="L34" s="294" t="s">
        <v>480</v>
      </c>
      <c r="M34" s="295">
        <v>24</v>
      </c>
      <c r="N34" s="296" t="s">
        <v>480</v>
      </c>
    </row>
    <row r="35" spans="1:16" ht="27" customHeight="1">
      <c r="A35" s="248"/>
      <c r="B35" s="244"/>
      <c r="C35" s="244"/>
      <c r="D35" s="244"/>
      <c r="E35" s="244"/>
      <c r="F35" s="244"/>
      <c r="G35" s="1120" t="s">
        <v>495</v>
      </c>
      <c r="H35" s="1121"/>
      <c r="I35" s="1121"/>
      <c r="J35" s="1122"/>
      <c r="K35" s="294">
        <v>188531</v>
      </c>
      <c r="L35" s="294">
        <v>9188</v>
      </c>
      <c r="M35" s="295">
        <v>18007</v>
      </c>
      <c r="N35" s="296">
        <v>-49</v>
      </c>
    </row>
    <row r="36" spans="1:16" ht="27" customHeight="1">
      <c r="A36" s="248"/>
      <c r="B36" s="244"/>
      <c r="C36" s="244"/>
      <c r="D36" s="244"/>
      <c r="E36" s="244"/>
      <c r="F36" s="244"/>
      <c r="G36" s="1120" t="s">
        <v>496</v>
      </c>
      <c r="H36" s="1121"/>
      <c r="I36" s="1121"/>
      <c r="J36" s="1122"/>
      <c r="K36" s="294">
        <v>28867</v>
      </c>
      <c r="L36" s="294">
        <v>1407</v>
      </c>
      <c r="M36" s="295">
        <v>3275</v>
      </c>
      <c r="N36" s="296">
        <v>-57</v>
      </c>
    </row>
    <row r="37" spans="1:16" ht="13.5" customHeight="1">
      <c r="A37" s="248"/>
      <c r="B37" s="244"/>
      <c r="C37" s="244"/>
      <c r="D37" s="244"/>
      <c r="E37" s="244"/>
      <c r="F37" s="244"/>
      <c r="G37" s="1120" t="s">
        <v>497</v>
      </c>
      <c r="H37" s="1121"/>
      <c r="I37" s="1121"/>
      <c r="J37" s="1122"/>
      <c r="K37" s="294">
        <v>669</v>
      </c>
      <c r="L37" s="294">
        <v>33</v>
      </c>
      <c r="M37" s="295">
        <v>1233</v>
      </c>
      <c r="N37" s="296">
        <v>-97.3</v>
      </c>
    </row>
    <row r="38" spans="1:16" ht="27" customHeight="1">
      <c r="A38" s="248"/>
      <c r="B38" s="244"/>
      <c r="C38" s="244"/>
      <c r="D38" s="244"/>
      <c r="E38" s="244"/>
      <c r="F38" s="244"/>
      <c r="G38" s="1123" t="s">
        <v>498</v>
      </c>
      <c r="H38" s="1124"/>
      <c r="I38" s="1124"/>
      <c r="J38" s="1125"/>
      <c r="K38" s="297" t="s">
        <v>480</v>
      </c>
      <c r="L38" s="297" t="s">
        <v>480</v>
      </c>
      <c r="M38" s="298">
        <v>9</v>
      </c>
      <c r="N38" s="299" t="s">
        <v>480</v>
      </c>
      <c r="O38" s="293"/>
    </row>
    <row r="39" spans="1:16">
      <c r="A39" s="248"/>
      <c r="B39" s="244"/>
      <c r="C39" s="244"/>
      <c r="D39" s="244"/>
      <c r="E39" s="244"/>
      <c r="F39" s="244"/>
      <c r="G39" s="1123" t="s">
        <v>499</v>
      </c>
      <c r="H39" s="1124"/>
      <c r="I39" s="1124"/>
      <c r="J39" s="1125"/>
      <c r="K39" s="300">
        <v>-34618</v>
      </c>
      <c r="L39" s="300">
        <v>-1687</v>
      </c>
      <c r="M39" s="301">
        <v>-4280</v>
      </c>
      <c r="N39" s="302">
        <v>-60.6</v>
      </c>
      <c r="O39" s="293"/>
    </row>
    <row r="40" spans="1:16" ht="27" customHeight="1">
      <c r="A40" s="248"/>
      <c r="B40" s="244"/>
      <c r="C40" s="244"/>
      <c r="D40" s="244"/>
      <c r="E40" s="244"/>
      <c r="F40" s="244"/>
      <c r="G40" s="1120" t="s">
        <v>500</v>
      </c>
      <c r="H40" s="1121"/>
      <c r="I40" s="1121"/>
      <c r="J40" s="1122"/>
      <c r="K40" s="300">
        <v>-827542</v>
      </c>
      <c r="L40" s="300">
        <v>-40331</v>
      </c>
      <c r="M40" s="301">
        <v>-56807</v>
      </c>
      <c r="N40" s="302">
        <v>-29</v>
      </c>
      <c r="O40" s="293"/>
    </row>
    <row r="41" spans="1:16">
      <c r="A41" s="248"/>
      <c r="B41" s="244"/>
      <c r="C41" s="244"/>
      <c r="D41" s="244"/>
      <c r="E41" s="244"/>
      <c r="F41" s="244"/>
      <c r="G41" s="1126" t="s">
        <v>280</v>
      </c>
      <c r="H41" s="1127"/>
      <c r="I41" s="1127"/>
      <c r="J41" s="1128"/>
      <c r="K41" s="294">
        <v>582069</v>
      </c>
      <c r="L41" s="300">
        <v>28367</v>
      </c>
      <c r="M41" s="301">
        <v>26387</v>
      </c>
      <c r="N41" s="302">
        <v>7.5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3" t="s">
        <v>470</v>
      </c>
      <c r="J49" s="1115" t="s">
        <v>504</v>
      </c>
      <c r="K49" s="1116"/>
      <c r="L49" s="1116"/>
      <c r="M49" s="1116"/>
      <c r="N49" s="1117"/>
    </row>
    <row r="50" spans="1:14">
      <c r="A50" s="248"/>
      <c r="B50" s="244"/>
      <c r="C50" s="244"/>
      <c r="D50" s="244"/>
      <c r="E50" s="244"/>
      <c r="F50" s="244"/>
      <c r="G50" s="312"/>
      <c r="H50" s="313"/>
      <c r="I50" s="1114"/>
      <c r="J50" s="314" t="s">
        <v>505</v>
      </c>
      <c r="K50" s="315" t="s">
        <v>506</v>
      </c>
      <c r="L50" s="316" t="s">
        <v>507</v>
      </c>
      <c r="M50" s="317" t="s">
        <v>508</v>
      </c>
      <c r="N50" s="318" t="s">
        <v>509</v>
      </c>
    </row>
    <row r="51" spans="1:14">
      <c r="A51" s="248"/>
      <c r="B51" s="244"/>
      <c r="C51" s="244"/>
      <c r="D51" s="244"/>
      <c r="E51" s="244"/>
      <c r="F51" s="244"/>
      <c r="G51" s="310" t="s">
        <v>510</v>
      </c>
      <c r="H51" s="311"/>
      <c r="I51" s="319">
        <v>1181023</v>
      </c>
      <c r="J51" s="320">
        <v>54337</v>
      </c>
      <c r="K51" s="321">
        <v>-37.1</v>
      </c>
      <c r="L51" s="322">
        <v>78670</v>
      </c>
      <c r="M51" s="323">
        <v>3.1</v>
      </c>
      <c r="N51" s="324">
        <v>-40.200000000000003</v>
      </c>
    </row>
    <row r="52" spans="1:14">
      <c r="A52" s="248"/>
      <c r="B52" s="244"/>
      <c r="C52" s="244"/>
      <c r="D52" s="244"/>
      <c r="E52" s="244"/>
      <c r="F52" s="244"/>
      <c r="G52" s="325"/>
      <c r="H52" s="326" t="s">
        <v>511</v>
      </c>
      <c r="I52" s="327">
        <v>819788</v>
      </c>
      <c r="J52" s="328">
        <v>37717</v>
      </c>
      <c r="K52" s="329">
        <v>3.7</v>
      </c>
      <c r="L52" s="330">
        <v>38094</v>
      </c>
      <c r="M52" s="331">
        <v>-7.3</v>
      </c>
      <c r="N52" s="332">
        <v>11</v>
      </c>
    </row>
    <row r="53" spans="1:14">
      <c r="A53" s="248"/>
      <c r="B53" s="244"/>
      <c r="C53" s="244"/>
      <c r="D53" s="244"/>
      <c r="E53" s="244"/>
      <c r="F53" s="244"/>
      <c r="G53" s="310" t="s">
        <v>512</v>
      </c>
      <c r="H53" s="311"/>
      <c r="I53" s="319">
        <v>1647610</v>
      </c>
      <c r="J53" s="320">
        <v>76977</v>
      </c>
      <c r="K53" s="321">
        <v>41.7</v>
      </c>
      <c r="L53" s="322">
        <v>67201</v>
      </c>
      <c r="M53" s="323">
        <v>-14.6</v>
      </c>
      <c r="N53" s="324">
        <v>56.3</v>
      </c>
    </row>
    <row r="54" spans="1:14">
      <c r="A54" s="248"/>
      <c r="B54" s="244"/>
      <c r="C54" s="244"/>
      <c r="D54" s="244"/>
      <c r="E54" s="244"/>
      <c r="F54" s="244"/>
      <c r="G54" s="325"/>
      <c r="H54" s="326" t="s">
        <v>511</v>
      </c>
      <c r="I54" s="327">
        <v>1121496</v>
      </c>
      <c r="J54" s="328">
        <v>52397</v>
      </c>
      <c r="K54" s="329">
        <v>38.9</v>
      </c>
      <c r="L54" s="330">
        <v>35210</v>
      </c>
      <c r="M54" s="331">
        <v>-7.6</v>
      </c>
      <c r="N54" s="332">
        <v>46.5</v>
      </c>
    </row>
    <row r="55" spans="1:14">
      <c r="A55" s="248"/>
      <c r="B55" s="244"/>
      <c r="C55" s="244"/>
      <c r="D55" s="244"/>
      <c r="E55" s="244"/>
      <c r="F55" s="244"/>
      <c r="G55" s="310" t="s">
        <v>513</v>
      </c>
      <c r="H55" s="311"/>
      <c r="I55" s="319">
        <v>4690772</v>
      </c>
      <c r="J55" s="320">
        <v>221555</v>
      </c>
      <c r="K55" s="321">
        <v>187.8</v>
      </c>
      <c r="L55" s="322">
        <v>75709</v>
      </c>
      <c r="M55" s="323">
        <v>12.7</v>
      </c>
      <c r="N55" s="324">
        <v>175.1</v>
      </c>
    </row>
    <row r="56" spans="1:14">
      <c r="A56" s="248"/>
      <c r="B56" s="244"/>
      <c r="C56" s="244"/>
      <c r="D56" s="244"/>
      <c r="E56" s="244"/>
      <c r="F56" s="244"/>
      <c r="G56" s="325"/>
      <c r="H56" s="326" t="s">
        <v>511</v>
      </c>
      <c r="I56" s="327">
        <v>2561157</v>
      </c>
      <c r="J56" s="328">
        <v>120969</v>
      </c>
      <c r="K56" s="329">
        <v>130.9</v>
      </c>
      <c r="L56" s="330">
        <v>35212</v>
      </c>
      <c r="M56" s="331">
        <v>0</v>
      </c>
      <c r="N56" s="332">
        <v>130.9</v>
      </c>
    </row>
    <row r="57" spans="1:14">
      <c r="A57" s="248"/>
      <c r="B57" s="244"/>
      <c r="C57" s="244"/>
      <c r="D57" s="244"/>
      <c r="E57" s="244"/>
      <c r="F57" s="244"/>
      <c r="G57" s="310" t="s">
        <v>514</v>
      </c>
      <c r="H57" s="311"/>
      <c r="I57" s="319">
        <v>1833365</v>
      </c>
      <c r="J57" s="320">
        <v>87796</v>
      </c>
      <c r="K57" s="321">
        <v>-60.4</v>
      </c>
      <c r="L57" s="322">
        <v>90961</v>
      </c>
      <c r="M57" s="323">
        <v>20.100000000000001</v>
      </c>
      <c r="N57" s="324">
        <v>-80.5</v>
      </c>
    </row>
    <row r="58" spans="1:14">
      <c r="A58" s="248"/>
      <c r="B58" s="244"/>
      <c r="C58" s="244"/>
      <c r="D58" s="244"/>
      <c r="E58" s="244"/>
      <c r="F58" s="244"/>
      <c r="G58" s="325"/>
      <c r="H58" s="326" t="s">
        <v>511</v>
      </c>
      <c r="I58" s="327">
        <v>1135368</v>
      </c>
      <c r="J58" s="328">
        <v>54371</v>
      </c>
      <c r="K58" s="329">
        <v>-55.1</v>
      </c>
      <c r="L58" s="330">
        <v>37720</v>
      </c>
      <c r="M58" s="331">
        <v>7.1</v>
      </c>
      <c r="N58" s="332">
        <v>-62.2</v>
      </c>
    </row>
    <row r="59" spans="1:14">
      <c r="A59" s="248"/>
      <c r="B59" s="244"/>
      <c r="C59" s="244"/>
      <c r="D59" s="244"/>
      <c r="E59" s="244"/>
      <c r="F59" s="244"/>
      <c r="G59" s="310" t="s">
        <v>515</v>
      </c>
      <c r="H59" s="311"/>
      <c r="I59" s="319">
        <v>1965194</v>
      </c>
      <c r="J59" s="320">
        <v>95774</v>
      </c>
      <c r="K59" s="321">
        <v>9.1</v>
      </c>
      <c r="L59" s="322">
        <v>106614</v>
      </c>
      <c r="M59" s="323">
        <v>17.2</v>
      </c>
      <c r="N59" s="324">
        <v>-8.1</v>
      </c>
    </row>
    <row r="60" spans="1:14">
      <c r="A60" s="248"/>
      <c r="B60" s="244"/>
      <c r="C60" s="244"/>
      <c r="D60" s="244"/>
      <c r="E60" s="244"/>
      <c r="F60" s="244"/>
      <c r="G60" s="325"/>
      <c r="H60" s="326" t="s">
        <v>511</v>
      </c>
      <c r="I60" s="333">
        <v>611978</v>
      </c>
      <c r="J60" s="328">
        <v>29825</v>
      </c>
      <c r="K60" s="329">
        <v>-45.1</v>
      </c>
      <c r="L60" s="330">
        <v>45545</v>
      </c>
      <c r="M60" s="331">
        <v>20.7</v>
      </c>
      <c r="N60" s="332">
        <v>-65.8</v>
      </c>
    </row>
    <row r="61" spans="1:14">
      <c r="A61" s="248"/>
      <c r="B61" s="244"/>
      <c r="C61" s="244"/>
      <c r="D61" s="244"/>
      <c r="E61" s="244"/>
      <c r="F61" s="244"/>
      <c r="G61" s="310" t="s">
        <v>516</v>
      </c>
      <c r="H61" s="334"/>
      <c r="I61" s="335">
        <v>2263593</v>
      </c>
      <c r="J61" s="336">
        <v>107288</v>
      </c>
      <c r="K61" s="337">
        <v>28.2</v>
      </c>
      <c r="L61" s="338">
        <v>83831</v>
      </c>
      <c r="M61" s="339">
        <v>7.7</v>
      </c>
      <c r="N61" s="324">
        <v>20.5</v>
      </c>
    </row>
    <row r="62" spans="1:14">
      <c r="A62" s="248"/>
      <c r="B62" s="244"/>
      <c r="C62" s="244"/>
      <c r="D62" s="244"/>
      <c r="E62" s="244"/>
      <c r="F62" s="244"/>
      <c r="G62" s="325"/>
      <c r="H62" s="326" t="s">
        <v>511</v>
      </c>
      <c r="I62" s="327">
        <v>1249957</v>
      </c>
      <c r="J62" s="328">
        <v>59056</v>
      </c>
      <c r="K62" s="329">
        <v>14.7</v>
      </c>
      <c r="L62" s="330">
        <v>38356</v>
      </c>
      <c r="M62" s="331">
        <v>2.6</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17.510000000000002</v>
      </c>
      <c r="G47" s="12">
        <v>20.190000000000001</v>
      </c>
      <c r="H47" s="12">
        <v>19.39</v>
      </c>
      <c r="I47" s="12">
        <v>20.309999999999999</v>
      </c>
      <c r="J47" s="13">
        <v>19.34</v>
      </c>
    </row>
    <row r="48" spans="2:10" ht="57.75" customHeight="1">
      <c r="B48" s="14"/>
      <c r="C48" s="1140" t="s">
        <v>4</v>
      </c>
      <c r="D48" s="1140"/>
      <c r="E48" s="1141"/>
      <c r="F48" s="15">
        <v>4.58</v>
      </c>
      <c r="G48" s="16">
        <v>7.37</v>
      </c>
      <c r="H48" s="16">
        <v>4.4000000000000004</v>
      </c>
      <c r="I48" s="16">
        <v>4.5599999999999996</v>
      </c>
      <c r="J48" s="17">
        <v>5</v>
      </c>
    </row>
    <row r="49" spans="2:10" ht="57.75" customHeight="1" thickBot="1">
      <c r="B49" s="18"/>
      <c r="C49" s="1142" t="s">
        <v>5</v>
      </c>
      <c r="D49" s="1142"/>
      <c r="E49" s="1143"/>
      <c r="F49" s="19">
        <v>3.54</v>
      </c>
      <c r="G49" s="20">
        <v>5.23</v>
      </c>
      <c r="H49" s="20" t="s">
        <v>523</v>
      </c>
      <c r="I49" s="20">
        <v>1.66</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525</v>
      </c>
      <c r="D34" s="1150"/>
      <c r="E34" s="1151"/>
      <c r="F34" s="32">
        <v>3.14</v>
      </c>
      <c r="G34" s="33">
        <v>2.17</v>
      </c>
      <c r="H34" s="33">
        <v>0.67</v>
      </c>
      <c r="I34" s="33">
        <v>7.0000000000000007E-2</v>
      </c>
      <c r="J34" s="34" t="s">
        <v>526</v>
      </c>
      <c r="K34" s="22"/>
      <c r="L34" s="22"/>
      <c r="M34" s="22"/>
      <c r="N34" s="22"/>
      <c r="O34" s="22"/>
      <c r="P34" s="22"/>
    </row>
    <row r="35" spans="1:16" ht="39" customHeight="1">
      <c r="A35" s="22"/>
      <c r="B35" s="35"/>
      <c r="C35" s="1144" t="s">
        <v>527</v>
      </c>
      <c r="D35" s="1145"/>
      <c r="E35" s="1146"/>
      <c r="F35" s="36">
        <v>5.59</v>
      </c>
      <c r="G35" s="37">
        <v>6.88</v>
      </c>
      <c r="H35" s="37">
        <v>8.6</v>
      </c>
      <c r="I35" s="37">
        <v>10.09</v>
      </c>
      <c r="J35" s="38">
        <v>11.32</v>
      </c>
      <c r="K35" s="22"/>
      <c r="L35" s="22"/>
      <c r="M35" s="22"/>
      <c r="N35" s="22"/>
      <c r="O35" s="22"/>
      <c r="P35" s="22"/>
    </row>
    <row r="36" spans="1:16" ht="39" customHeight="1">
      <c r="A36" s="22"/>
      <c r="B36" s="35"/>
      <c r="C36" s="1144" t="s">
        <v>528</v>
      </c>
      <c r="D36" s="1145"/>
      <c r="E36" s="1146"/>
      <c r="F36" s="36">
        <v>9.81</v>
      </c>
      <c r="G36" s="37">
        <v>10.49</v>
      </c>
      <c r="H36" s="37">
        <v>10.19</v>
      </c>
      <c r="I36" s="37">
        <v>9.92</v>
      </c>
      <c r="J36" s="38">
        <v>9.65</v>
      </c>
      <c r="K36" s="22"/>
      <c r="L36" s="22"/>
      <c r="M36" s="22"/>
      <c r="N36" s="22"/>
      <c r="O36" s="22"/>
      <c r="P36" s="22"/>
    </row>
    <row r="37" spans="1:16" ht="39" customHeight="1">
      <c r="A37" s="22"/>
      <c r="B37" s="35"/>
      <c r="C37" s="1144" t="s">
        <v>529</v>
      </c>
      <c r="D37" s="1145"/>
      <c r="E37" s="1146"/>
      <c r="F37" s="36">
        <v>4.58</v>
      </c>
      <c r="G37" s="37">
        <v>7.37</v>
      </c>
      <c r="H37" s="37">
        <v>4.3899999999999997</v>
      </c>
      <c r="I37" s="37">
        <v>4.55</v>
      </c>
      <c r="J37" s="38">
        <v>4.99</v>
      </c>
      <c r="K37" s="22"/>
      <c r="L37" s="22"/>
      <c r="M37" s="22"/>
      <c r="N37" s="22"/>
      <c r="O37" s="22"/>
      <c r="P37" s="22"/>
    </row>
    <row r="38" spans="1:16" ht="39" customHeight="1">
      <c r="A38" s="22"/>
      <c r="B38" s="35"/>
      <c r="C38" s="1144" t="s">
        <v>530</v>
      </c>
      <c r="D38" s="1145"/>
      <c r="E38" s="1146"/>
      <c r="F38" s="36">
        <v>0</v>
      </c>
      <c r="G38" s="37">
        <v>0</v>
      </c>
      <c r="H38" s="37">
        <v>0</v>
      </c>
      <c r="I38" s="37">
        <v>0</v>
      </c>
      <c r="J38" s="38">
        <v>0</v>
      </c>
      <c r="K38" s="22"/>
      <c r="L38" s="22"/>
      <c r="M38" s="22"/>
      <c r="N38" s="22"/>
      <c r="O38" s="22"/>
      <c r="P38" s="22"/>
    </row>
    <row r="39" spans="1:16" ht="39" customHeight="1">
      <c r="A39" s="22"/>
      <c r="B39" s="35"/>
      <c r="C39" s="1144" t="s">
        <v>531</v>
      </c>
      <c r="D39" s="1145"/>
      <c r="E39" s="1146"/>
      <c r="F39" s="36">
        <v>0</v>
      </c>
      <c r="G39" s="37">
        <v>0</v>
      </c>
      <c r="H39" s="37">
        <v>0</v>
      </c>
      <c r="I39" s="37">
        <v>0</v>
      </c>
      <c r="J39" s="38">
        <v>0</v>
      </c>
      <c r="K39" s="22"/>
      <c r="L39" s="22"/>
      <c r="M39" s="22"/>
      <c r="N39" s="22"/>
      <c r="O39" s="22"/>
      <c r="P39" s="22"/>
    </row>
    <row r="40" spans="1:16" ht="39" customHeight="1">
      <c r="A40" s="22"/>
      <c r="B40" s="35"/>
      <c r="C40" s="1144" t="s">
        <v>532</v>
      </c>
      <c r="D40" s="1145"/>
      <c r="E40" s="1146"/>
      <c r="F40" s="36">
        <v>0</v>
      </c>
      <c r="G40" s="37">
        <v>0</v>
      </c>
      <c r="H40" s="37">
        <v>0</v>
      </c>
      <c r="I40" s="37">
        <v>0</v>
      </c>
      <c r="J40" s="38">
        <v>0</v>
      </c>
      <c r="K40" s="22"/>
      <c r="L40" s="22"/>
      <c r="M40" s="22"/>
      <c r="N40" s="22"/>
      <c r="O40" s="22"/>
      <c r="P40" s="22"/>
    </row>
    <row r="41" spans="1:16" ht="39" customHeight="1">
      <c r="A41" s="22"/>
      <c r="B41" s="35"/>
      <c r="C41" s="1144" t="s">
        <v>533</v>
      </c>
      <c r="D41" s="1145"/>
      <c r="E41" s="1146"/>
      <c r="F41" s="36">
        <v>0</v>
      </c>
      <c r="G41" s="37">
        <v>0</v>
      </c>
      <c r="H41" s="37">
        <v>0</v>
      </c>
      <c r="I41" s="37">
        <v>0</v>
      </c>
      <c r="J41" s="38">
        <v>0</v>
      </c>
      <c r="K41" s="22"/>
      <c r="L41" s="22"/>
      <c r="M41" s="22"/>
      <c r="N41" s="22"/>
      <c r="O41" s="22"/>
      <c r="P41" s="22"/>
    </row>
    <row r="42" spans="1:16" ht="39" customHeight="1">
      <c r="A42" s="22"/>
      <c r="B42" s="39"/>
      <c r="C42" s="1144" t="s">
        <v>534</v>
      </c>
      <c r="D42" s="1145"/>
      <c r="E42" s="1146"/>
      <c r="F42" s="36" t="s">
        <v>480</v>
      </c>
      <c r="G42" s="37" t="s">
        <v>480</v>
      </c>
      <c r="H42" s="37" t="s">
        <v>480</v>
      </c>
      <c r="I42" s="37" t="s">
        <v>480</v>
      </c>
      <c r="J42" s="38" t="s">
        <v>480</v>
      </c>
      <c r="K42" s="22"/>
      <c r="L42" s="22"/>
      <c r="M42" s="22"/>
      <c r="N42" s="22"/>
      <c r="O42" s="22"/>
      <c r="P42" s="22"/>
    </row>
    <row r="43" spans="1:16" ht="39" customHeight="1" thickBot="1">
      <c r="A43" s="22"/>
      <c r="B43" s="40"/>
      <c r="C43" s="1147" t="s">
        <v>535</v>
      </c>
      <c r="D43" s="1148"/>
      <c r="E43" s="114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10</v>
      </c>
      <c r="C45" s="1161"/>
      <c r="D45" s="58"/>
      <c r="E45" s="1166" t="s">
        <v>11</v>
      </c>
      <c r="F45" s="1166"/>
      <c r="G45" s="1166"/>
      <c r="H45" s="1166"/>
      <c r="I45" s="1166"/>
      <c r="J45" s="1167"/>
      <c r="K45" s="59">
        <v>1316</v>
      </c>
      <c r="L45" s="60">
        <v>1256</v>
      </c>
      <c r="M45" s="60">
        <v>1204</v>
      </c>
      <c r="N45" s="60">
        <v>1210</v>
      </c>
      <c r="O45" s="61">
        <v>1226</v>
      </c>
      <c r="P45" s="48"/>
      <c r="Q45" s="48"/>
      <c r="R45" s="48"/>
      <c r="S45" s="48"/>
      <c r="T45" s="48"/>
      <c r="U45" s="48"/>
    </row>
    <row r="46" spans="1:21" ht="30.75" customHeight="1">
      <c r="A46" s="48"/>
      <c r="B46" s="1162"/>
      <c r="C46" s="1163"/>
      <c r="D46" s="62"/>
      <c r="E46" s="1154" t="s">
        <v>12</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13</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14</v>
      </c>
      <c r="F48" s="1154"/>
      <c r="G48" s="1154"/>
      <c r="H48" s="1154"/>
      <c r="I48" s="1154"/>
      <c r="J48" s="1155"/>
      <c r="K48" s="63">
        <v>230</v>
      </c>
      <c r="L48" s="64">
        <v>222</v>
      </c>
      <c r="M48" s="64">
        <v>244</v>
      </c>
      <c r="N48" s="64">
        <v>197</v>
      </c>
      <c r="O48" s="65">
        <v>189</v>
      </c>
      <c r="P48" s="48"/>
      <c r="Q48" s="48"/>
      <c r="R48" s="48"/>
      <c r="S48" s="48"/>
      <c r="T48" s="48"/>
      <c r="U48" s="48"/>
    </row>
    <row r="49" spans="1:21" ht="30.75" customHeight="1">
      <c r="A49" s="48"/>
      <c r="B49" s="1162"/>
      <c r="C49" s="1163"/>
      <c r="D49" s="62"/>
      <c r="E49" s="1154" t="s">
        <v>15</v>
      </c>
      <c r="F49" s="1154"/>
      <c r="G49" s="1154"/>
      <c r="H49" s="1154"/>
      <c r="I49" s="1154"/>
      <c r="J49" s="1155"/>
      <c r="K49" s="63">
        <v>21</v>
      </c>
      <c r="L49" s="64">
        <v>18</v>
      </c>
      <c r="M49" s="64">
        <v>18</v>
      </c>
      <c r="N49" s="64">
        <v>20</v>
      </c>
      <c r="O49" s="65">
        <v>29</v>
      </c>
      <c r="P49" s="48"/>
      <c r="Q49" s="48"/>
      <c r="R49" s="48"/>
      <c r="S49" s="48"/>
      <c r="T49" s="48"/>
      <c r="U49" s="48"/>
    </row>
    <row r="50" spans="1:21" ht="30.75" customHeight="1">
      <c r="A50" s="48"/>
      <c r="B50" s="1162"/>
      <c r="C50" s="1163"/>
      <c r="D50" s="62"/>
      <c r="E50" s="1154" t="s">
        <v>16</v>
      </c>
      <c r="F50" s="1154"/>
      <c r="G50" s="1154"/>
      <c r="H50" s="1154"/>
      <c r="I50" s="1154"/>
      <c r="J50" s="1155"/>
      <c r="K50" s="63">
        <v>18</v>
      </c>
      <c r="L50" s="64">
        <v>19</v>
      </c>
      <c r="M50" s="64">
        <v>22</v>
      </c>
      <c r="N50" s="64">
        <v>2</v>
      </c>
      <c r="O50" s="65">
        <v>1</v>
      </c>
      <c r="P50" s="48"/>
      <c r="Q50" s="48"/>
      <c r="R50" s="48"/>
      <c r="S50" s="48"/>
      <c r="T50" s="48"/>
      <c r="U50" s="48"/>
    </row>
    <row r="51" spans="1:21" ht="30.75" customHeight="1">
      <c r="A51" s="48"/>
      <c r="B51" s="1164"/>
      <c r="C51" s="1165"/>
      <c r="D51" s="66"/>
      <c r="E51" s="1154" t="s">
        <v>17</v>
      </c>
      <c r="F51" s="1154"/>
      <c r="G51" s="1154"/>
      <c r="H51" s="1154"/>
      <c r="I51" s="1154"/>
      <c r="J51" s="1155"/>
      <c r="K51" s="63" t="s">
        <v>480</v>
      </c>
      <c r="L51" s="64" t="s">
        <v>480</v>
      </c>
      <c r="M51" s="64">
        <v>0</v>
      </c>
      <c r="N51" s="64">
        <v>0</v>
      </c>
      <c r="O51" s="65" t="s">
        <v>480</v>
      </c>
      <c r="P51" s="48"/>
      <c r="Q51" s="48"/>
      <c r="R51" s="48"/>
      <c r="S51" s="48"/>
      <c r="T51" s="48"/>
      <c r="U51" s="48"/>
    </row>
    <row r="52" spans="1:21" ht="30.75" customHeight="1">
      <c r="A52" s="48"/>
      <c r="B52" s="1152" t="s">
        <v>18</v>
      </c>
      <c r="C52" s="1153"/>
      <c r="D52" s="66"/>
      <c r="E52" s="1154" t="s">
        <v>19</v>
      </c>
      <c r="F52" s="1154"/>
      <c r="G52" s="1154"/>
      <c r="H52" s="1154"/>
      <c r="I52" s="1154"/>
      <c r="J52" s="1155"/>
      <c r="K52" s="63">
        <v>893</v>
      </c>
      <c r="L52" s="64">
        <v>914</v>
      </c>
      <c r="M52" s="64">
        <v>899</v>
      </c>
      <c r="N52" s="64">
        <v>880</v>
      </c>
      <c r="O52" s="65">
        <v>862</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692</v>
      </c>
      <c r="L53" s="69">
        <v>601</v>
      </c>
      <c r="M53" s="69">
        <v>589</v>
      </c>
      <c r="N53" s="69">
        <v>549</v>
      </c>
      <c r="O53" s="70">
        <v>583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2016-05-03T06:14:32Z</cp:lastPrinted>
  <dcterms:created xsi:type="dcterms:W3CDTF">2016-02-15T02:16:30Z</dcterms:created>
  <dcterms:modified xsi:type="dcterms:W3CDTF">2016-06-02T00:10:01Z</dcterms:modified>
  <cp:category/>
</cp:coreProperties>
</file>