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tcanfl.taku-lg.local\多久市組織フォルダ\0103010財政係\財政係\010_決算\03 財政状況資料集（H22以降）\R06決算（財政状況資料集）\5080303【照会：3月11日（水）期限】令和６年度財政状況資料集の作成等について\02 回答\"/>
    </mc:Choice>
  </mc:AlternateContent>
  <xr:revisionPtr revIDLastSave="0" documentId="13_ncr:1_{E471B166-FB1F-4D2B-B222-93322BE9435B}" xr6:coauthVersionLast="47" xr6:coauthVersionMax="47" xr10:uidLastSave="{00000000-0000-0000-0000-000000000000}"/>
  <bookViews>
    <workbookView xWindow="28680" yWindow="-120" windowWidth="20730" windowHeight="11040" tabRatio="79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U63" i="12"/>
  <c r="AP63" i="12"/>
  <c r="AF63" i="12"/>
  <c r="AP31" i="12"/>
  <c r="AK31" i="12"/>
  <c r="AA31" i="12"/>
  <c r="V31" i="12"/>
  <c r="Q31"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BW34" i="10"/>
  <c r="BW35" i="10" s="1"/>
  <c r="BW36" i="10" s="1"/>
  <c r="BW37" i="10" s="1"/>
  <c r="BW38" i="10" s="1"/>
  <c r="BW39" i="10" s="1"/>
  <c r="BW40" i="10" s="1"/>
  <c r="BW41" i="10" s="1"/>
  <c r="BW42" i="10" s="1"/>
  <c r="BW43" i="10" s="1"/>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AM34" i="10"/>
  <c r="AM35" i="10" s="1"/>
  <c r="BE34" i="10" l="1"/>
</calcChain>
</file>

<file path=xl/sharedStrings.xml><?xml version="1.0" encoding="utf-8"?>
<sst xmlns="http://schemas.openxmlformats.org/spreadsheetml/2006/main" count="1116" uniqueCount="569">
  <si>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</si>
  <si>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</si>
  <si>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</si>
  <si>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</si>
  <si>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</si>
  <si>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</si>
  <si>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</si>
  <si>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</si>
  <si>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</si>
  <si>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</si>
  <si>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</si>
  <si>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</si>
  <si>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</si>
  <si>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</si>
  <si>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</si>
  <si>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</si>
  <si>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</si>
  <si>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</si>
  <si>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</si>
  <si>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</si>
  <si>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</si>
  <si>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</si>
  <si>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</si>
  <si>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</si>
  <si>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</si>
  <si>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</si>
  <si>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</si>
  <si>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</si>
  <si>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</si>
  <si>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</si>
  <si>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</si>
  <si>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</si>
  <si>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</si>
  <si>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</si>
  <si>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</si>
  <si>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</si>
  <si>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</si>
  <si>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</si>
  <si>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</si>
  <si>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</si>
  <si>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</si>
  <si>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</si>
  <si>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</si>
  <si>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</si>
  <si>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</si>
  <si>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</si>
  <si>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</si>
  <si>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</si>
  <si>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</si>
  <si>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</si>
  <si>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</si>
  <si>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</si>
  <si>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</si>
  <si>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</si>
  <si>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</si>
  <si>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</si>
  <si>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</si>
  <si>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</si>
  <si>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</si>
  <si>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</si>
  <si>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</si>
  <si>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</si>
  <si>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</si>
  <si>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</si>
  <si>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</si>
  <si>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</si>
  <si>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</si>
  <si>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</si>
  <si>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</si>
  <si>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</si>
  <si>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</si>
  <si>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</si>
  <si>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</si>
  <si>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</si>
  <si>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</si>
  <si>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</si>
  <si>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</si>
  <si>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</si>
  <si>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</si>
  <si>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</si>
  <si>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</si>
  <si>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</si>
  <si>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</si>
  <si>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</si>
  <si>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</si>
  <si>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</si>
  <si>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</si>
  <si>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</si>
  <si>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</si>
  <si>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</si>
  <si>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</si>
  <si>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</si>
  <si>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</si>
  <si>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</si>
  <si>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多久市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</si>
  <si>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</si>
  <si>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</si>
  <si>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</si>
  <si>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</si>
  <si>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</si>
  <si>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</si>
  <si>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</si>
  <si>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</si>
  <si>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</si>
  <si>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</si>
  <si>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</si>
  <si>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</si>
  <si>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</si>
  <si>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</si>
  <si>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</si>
  <si>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</si>
  <si>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</si>
  <si>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</si>
  <si>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</si>
  <si>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</si>
  <si>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</si>
  <si>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</si>
  <si>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</si>
  <si>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</si>
  <si>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</si>
  <si>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</si>
  <si>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</si>
  <si>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</si>
  <si>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</si>
  <si>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</si>
  <si>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</si>
  <si>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</si>
  <si>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</si>
  <si>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</si>
  <si>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</si>
  <si>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</si>
  <si>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</si>
  <si>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</si>
  <si>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</si>
  <si>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</si>
  <si>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</si>
  <si>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</si>
  <si>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</si>
  <si>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</si>
  <si>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</si>
  <si>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</si>
  <si>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</si>
  <si>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</si>
  <si>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</si>
  <si>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</si>
  <si>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</si>
  <si>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</si>
  <si>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</si>
  <si>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</si>
  <si>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</si>
  <si>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</si>
  <si>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</si>
  <si>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</si>
  <si>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</si>
  <si>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</si>
  <si>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</si>
  <si>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</si>
  <si>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</si>
  <si>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</si>
  <si>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</si>
  <si>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</si>
  <si>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</si>
  <si>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</si>
  <si>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</si>
  <si>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</si>
  <si>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</si>
  <si>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</si>
  <si>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</si>
  <si>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</si>
  <si>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</si>
  <si>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</si>
  <si>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</si>
  <si>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</si>
  <si>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</si>
  <si>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</si>
  <si>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</si>
  <si>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</si>
  <si>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</si>
  <si>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</si>
  <si>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</si>
  <si>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</si>
  <si>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</si>
  <si>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</si>
  <si>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</si>
  <si>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</si>
  <si>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</si>
  <si>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</si>
  <si>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</si>
  <si>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</si>
  <si>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</si>
  <si>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</si>
  <si>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</si>
  <si>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</si>
  <si>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</si>
  <si>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</si>
  <si>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</si>
  <si>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</si>
  <si>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</si>
  <si>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</si>
  <si>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</si>
  <si>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</si>
  <si>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</si>
  <si>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</si>
  <si>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佐賀県多久市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</si>
  <si>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</si>
  <si>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</si>
  <si>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</si>
  <si>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</si>
  <si>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</si>
  <si>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</si>
  <si>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</si>
  <si>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</si>
  <si>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</si>
  <si>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</si>
  <si>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</si>
  <si>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</si>
  <si>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</si>
  <si>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</si>
  <si>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</si>
  <si>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</si>
  <si>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</si>
  <si>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</si>
  <si>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</si>
  <si>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</si>
  <si>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</si>
  <si>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</si>
  <si>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</si>
  <si>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</si>
  <si>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</si>
  <si>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</si>
  <si>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</si>
  <si>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</si>
  <si>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</si>
  <si>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</si>
  <si>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</si>
  <si>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</si>
  <si>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</si>
  <si>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</si>
  <si>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</si>
  <si>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</si>
  <si>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</si>
  <si>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</si>
  <si>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</si>
  <si>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</si>
  <si>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</si>
  <si>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</si>
  <si>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</si>
  <si>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</si>
  <si>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</si>
  <si>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</si>
  <si>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</si>
  <si>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</si>
  <si>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</si>
  <si>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</si>
  <si>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</si>
  <si>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</si>
  <si>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</si>
  <si>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</si>
  <si>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</si>
  <si>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</si>
  <si>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</si>
  <si>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</si>
  <si>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</si>
  <si>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</si>
  <si>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</si>
  <si>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</si>
  <si>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</si>
  <si>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</si>
  <si>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</si>
  <si>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</si>
  <si>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</si>
  <si>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</si>
  <si>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</si>
  <si>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</si>
  <si>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</si>
  <si>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</si>
  <si>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</si>
  <si>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</si>
  <si>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</si>
  <si>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</si>
  <si>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</si>
  <si>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</si>
  <si>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</si>
  <si>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</si>
  <si>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</si>
  <si>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</si>
  <si>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</si>
  <si>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</si>
  <si>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</si>
  <si>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</si>
  <si>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</si>
  <si>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</si>
  <si>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</si>
  <si>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</si>
  <si>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</si>
  <si>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</si>
  <si>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</si>
  <si>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</si>
  <si>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</si>
  <si>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</si>
  <si>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</si>
  <si>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</si>
  <si>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</si>
  <si>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</si>
  <si>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</si>
  <si>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</si>
  <si>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</si>
  <si>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</si>
  <si>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</si>
  <si>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</si>
  <si>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</si>
  <si>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</si>
  <si>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</si>
  <si>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</si>
  <si>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</si>
  <si>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</si>
  <si>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</si>
  <si>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</si>
  <si>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</si>
  <si>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</si>
  <si>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</si>
  <si>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</si>
  <si>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</si>
  <si>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</si>
  <si>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</si>
  <si>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</si>
  <si>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</si>
  <si>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</si>
  <si>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</si>
  <si>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</si>
  <si>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</si>
  <si>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</si>
  <si>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</si>
  <si>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</si>
  <si>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</si>
  <si>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</si>
  <si>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</si>
  <si>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</si>
  <si>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</si>
  <si>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</si>
  <si>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</si>
  <si>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</si>
  <si>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</si>
  <si>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</si>
  <si>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</si>
  <si>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</si>
  <si>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</si>
  <si>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</si>
  <si>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</si>
  <si>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</si>
  <si>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</si>
  <si>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</si>
  <si>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</si>
  <si>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</si>
  <si>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佐賀県多久市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</si>
  <si>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</si>
  <si>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</si>
  <si>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</si>
  <si>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</si>
  <si>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</si>
  <si>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</si>
  <si>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</si>
  <si>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</si>
  <si>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</si>
  <si>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</si>
  <si>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</si>
  <si>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</si>
  <si>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</si>
  <si>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</si>
  <si>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</si>
  <si>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</si>
  <si>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</si>
  <si>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</si>
  <si>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</si>
  <si>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</si>
  <si>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多久市給与管理物品調達特別会計</t>
    <phoneticPr fontId="5"/>
  </si>
  <si>
    <t>多久市土地区画整理事業特別会計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</si>
  <si>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</si>
  <si>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</si>
  <si>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</si>
  <si>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</si>
  <si>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</si>
  <si>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</si>
  <si>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</si>
  <si>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</si>
  <si>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</si>
  <si>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</si>
  <si>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</si>
  <si>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</si>
  <si>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</si>
  <si>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多久市国民健康保険事業特別会計</t>
    <phoneticPr fontId="5"/>
  </si>
  <si>
    <t>多久市後期高齢者医療特別会計</t>
    <phoneticPr fontId="5"/>
  </si>
  <si>
    <t>多久市病院事業会計</t>
    <phoneticPr fontId="5"/>
  </si>
  <si>
    <t>法適用企業</t>
    <phoneticPr fontId="5"/>
  </si>
  <si>
    <t>多久市下水道事業会計</t>
    <phoneticPr fontId="5"/>
  </si>
  <si>
    <t>多久市宅地造成事業特別会計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</si>
  <si>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</si>
  <si>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</si>
  <si>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</si>
  <si>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</si>
  <si>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</si>
  <si>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</si>
  <si>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</si>
  <si>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</si>
  <si>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</si>
  <si>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</si>
  <si>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</si>
  <si>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</si>
  <si>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</si>
  <si>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</si>
  <si>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</si>
  <si>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</si>
  <si>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</si>
  <si>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</si>
  <si>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</si>
  <si>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</si>
  <si>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</si>
  <si>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</si>
  <si>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</si>
  <si>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</si>
  <si>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</si>
  <si>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</si>
  <si>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</si>
  <si>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</si>
  <si>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</si>
  <si>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</si>
  <si>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</si>
  <si>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</si>
  <si>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</si>
  <si>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</si>
  <si>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</si>
  <si>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</si>
  <si>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</si>
  <si>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</si>
  <si>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</si>
  <si>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</si>
  <si>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</si>
  <si>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</si>
  <si>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</si>
  <si>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</si>
  <si>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</si>
  <si>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</si>
  <si>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</si>
  <si>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</si>
  <si>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</si>
  <si>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</si>
  <si>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</si>
  <si>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</si>
  <si>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</si>
  <si>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</si>
  <si>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</si>
  <si>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</si>
  <si>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</si>
  <si>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</si>
  <si>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</si>
  <si>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</si>
  <si>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</si>
  <si>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</si>
  <si>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</si>
  <si>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</si>
  <si>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</si>
  <si>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</si>
  <si>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</si>
  <si>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</si>
  <si>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</si>
  <si>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</si>
  <si>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</si>
  <si>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</si>
  <si>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</si>
  <si>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</si>
  <si>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</si>
  <si>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</si>
  <si>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</si>
  <si>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</si>
  <si>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</si>
  <si>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</si>
  <si>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</si>
  <si>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</si>
  <si>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</si>
  <si>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</si>
  <si>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</si>
  <si>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</si>
  <si>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</si>
  <si>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</si>
  <si>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</si>
  <si>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</si>
  <si>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</si>
  <si>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</si>
  <si>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</si>
  <si>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</si>
  <si>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</si>
  <si>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</si>
  <si>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</si>
  <si>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</si>
  <si>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</si>
  <si>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</si>
  <si>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</si>
  <si>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</si>
  <si>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</si>
  <si>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</si>
  <si>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</si>
  <si>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</si>
  <si>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</si>
  <si>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</si>
  <si>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</si>
  <si>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</si>
  <si>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</si>
  <si>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</si>
  <si>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</si>
  <si>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</si>
  <si>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</si>
  <si>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</si>
  <si>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</si>
  <si>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</si>
  <si>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</si>
  <si>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</si>
  <si>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</si>
  <si>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</si>
  <si>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</si>
  <si>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</si>
  <si>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</si>
  <si>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</si>
  <si>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</si>
  <si>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</si>
  <si>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</si>
  <si>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</si>
  <si>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</si>
  <si>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</si>
  <si>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</si>
  <si>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</si>
  <si>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</si>
  <si>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</si>
  <si>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4.55</t>
  </si>
  <si>
    <t>一般会計</t>
  </si>
  <si>
    <t>多久市病院事業会計</t>
  </si>
  <si>
    <t>多久市下水道事業会計</t>
  </si>
  <si>
    <t>多久市国民健康保険事業特別会計</t>
  </si>
  <si>
    <t>多久市後期高齢者医療特別会計</t>
  </si>
  <si>
    <t>多久市給与管理物品調達特別会計</t>
  </si>
  <si>
    <t>多久市土地区画整理事業特別会計</t>
  </si>
  <si>
    <t>多久市宅地造成事業特別会計</t>
  </si>
  <si>
    <t>その他会計（赤字）</t>
  </si>
  <si>
    <t>その他会計（黒字）</t>
  </si>
  <si>
    <t>R02</t>
    <phoneticPr fontId="5"/>
  </si>
  <si>
    <t>R03</t>
    <phoneticPr fontId="5"/>
  </si>
  <si>
    <t>R04</t>
    <phoneticPr fontId="5"/>
  </si>
  <si>
    <t>R05</t>
    <phoneticPr fontId="5"/>
  </si>
  <si>
    <t>R06</t>
    <phoneticPr fontId="5"/>
  </si>
  <si>
    <t>-</t>
    <phoneticPr fontId="2"/>
  </si>
  <si>
    <t>多久市土地開発公社</t>
    <rPh sb="0" eb="3">
      <t>タクシ</t>
    </rPh>
    <rPh sb="3" eb="7">
      <t>トチカイハツ</t>
    </rPh>
    <rPh sb="7" eb="9">
      <t>コウシャ</t>
    </rPh>
    <phoneticPr fontId="10"/>
  </si>
  <si>
    <t>公益財団法人 孔子の里</t>
    <rPh sb="0" eb="6">
      <t>コウエキザイダンホウジン</t>
    </rPh>
    <rPh sb="7" eb="9">
      <t>コウシ</t>
    </rPh>
    <rPh sb="10" eb="11">
      <t>サト</t>
    </rPh>
    <phoneticPr fontId="10"/>
  </si>
  <si>
    <t>一般財団法人 多久市学校給食振興会</t>
    <rPh sb="0" eb="4">
      <t>イッパンザイダン</t>
    </rPh>
    <rPh sb="4" eb="6">
      <t>ホウジン</t>
    </rPh>
    <rPh sb="7" eb="10">
      <t>タクシ</t>
    </rPh>
    <rPh sb="10" eb="16">
      <t>ガッコウキュウショクシンコウ</t>
    </rPh>
    <rPh sb="16" eb="17">
      <t>カイ</t>
    </rPh>
    <phoneticPr fontId="10"/>
  </si>
  <si>
    <t>天山地区共同衛生処理場組合</t>
    <rPh sb="0" eb="2">
      <t>テンザン</t>
    </rPh>
    <rPh sb="2" eb="4">
      <t>チク</t>
    </rPh>
    <rPh sb="4" eb="6">
      <t>キョウドウ</t>
    </rPh>
    <rPh sb="6" eb="8">
      <t>エイセイ</t>
    </rPh>
    <rPh sb="8" eb="11">
      <t>ショリジョウ</t>
    </rPh>
    <rPh sb="11" eb="13">
      <t>クミアイ</t>
    </rPh>
    <phoneticPr fontId="10"/>
  </si>
  <si>
    <t>天山地区共同斎場組合</t>
    <rPh sb="0" eb="2">
      <t>テンザン</t>
    </rPh>
    <rPh sb="2" eb="4">
      <t>チク</t>
    </rPh>
    <rPh sb="4" eb="6">
      <t>キョウドウ</t>
    </rPh>
    <rPh sb="6" eb="8">
      <t>サイジョウ</t>
    </rPh>
    <rPh sb="8" eb="10">
      <t>クミアイ</t>
    </rPh>
    <phoneticPr fontId="10"/>
  </si>
  <si>
    <t>佐賀中部広域連合（普通会計）</t>
    <rPh sb="0" eb="2">
      <t>サガ</t>
    </rPh>
    <rPh sb="2" eb="4">
      <t>チュウブ</t>
    </rPh>
    <rPh sb="4" eb="6">
      <t>コウイキ</t>
    </rPh>
    <rPh sb="6" eb="8">
      <t>レンゴウ</t>
    </rPh>
    <rPh sb="9" eb="11">
      <t>フツウ</t>
    </rPh>
    <rPh sb="11" eb="13">
      <t>カイケイ</t>
    </rPh>
    <phoneticPr fontId="10"/>
  </si>
  <si>
    <t>佐賀中部広域連合（介護保険会計）</t>
    <rPh sb="0" eb="2">
      <t>サガ</t>
    </rPh>
    <rPh sb="2" eb="4">
      <t>チュウブ</t>
    </rPh>
    <rPh sb="4" eb="6">
      <t>コウイキ</t>
    </rPh>
    <rPh sb="6" eb="8">
      <t>レンゴウ</t>
    </rPh>
    <rPh sb="9" eb="11">
      <t>カイゴ</t>
    </rPh>
    <rPh sb="11" eb="13">
      <t>ホケン</t>
    </rPh>
    <rPh sb="13" eb="15">
      <t>カイケイ</t>
    </rPh>
    <phoneticPr fontId="10"/>
  </si>
  <si>
    <t>佐賀県後期高齢者医療広域連合（普通会計）</t>
    <rPh sb="0" eb="3">
      <t>サガケン</t>
    </rPh>
    <rPh sb="3" eb="8">
      <t>コウキコウレイシャ</t>
    </rPh>
    <rPh sb="8" eb="10">
      <t>イリョウ</t>
    </rPh>
    <rPh sb="10" eb="12">
      <t>コウイキ</t>
    </rPh>
    <rPh sb="12" eb="14">
      <t>レンゴウ</t>
    </rPh>
    <rPh sb="15" eb="19">
      <t>フツウカイケイ</t>
    </rPh>
    <phoneticPr fontId="10"/>
  </si>
  <si>
    <t>佐賀県後期高齢者医療広域連合（特別会計）</t>
    <rPh sb="0" eb="3">
      <t>サガケン</t>
    </rPh>
    <rPh sb="3" eb="8">
      <t>コウキコウレイシャ</t>
    </rPh>
    <rPh sb="8" eb="10">
      <t>イリョウ</t>
    </rPh>
    <rPh sb="10" eb="12">
      <t>コウイキ</t>
    </rPh>
    <rPh sb="12" eb="14">
      <t>レンゴウ</t>
    </rPh>
    <rPh sb="15" eb="17">
      <t>トクベツ</t>
    </rPh>
    <rPh sb="17" eb="19">
      <t>カイケイ</t>
    </rPh>
    <phoneticPr fontId="10"/>
  </si>
  <si>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10"/>
  </si>
  <si>
    <t>佐賀県市町総合事務組合（交通災害会計）</t>
    <rPh sb="0" eb="3">
      <t>サガケン</t>
    </rPh>
    <rPh sb="3" eb="4">
      <t>シ</t>
    </rPh>
    <rPh sb="4" eb="5">
      <t>マチ</t>
    </rPh>
    <rPh sb="5" eb="7">
      <t>ソウゴウ</t>
    </rPh>
    <rPh sb="7" eb="9">
      <t>ジム</t>
    </rPh>
    <rPh sb="9" eb="11">
      <t>クミアイ</t>
    </rPh>
    <rPh sb="12" eb="16">
      <t>コウツウサイガイ</t>
    </rPh>
    <rPh sb="16" eb="18">
      <t>カイケイ</t>
    </rPh>
    <phoneticPr fontId="10"/>
  </si>
  <si>
    <t>天山地区共同環境組合</t>
    <rPh sb="0" eb="6">
      <t>テンザンチクキョウドウ</t>
    </rPh>
    <rPh sb="6" eb="8">
      <t>カンキョウ</t>
    </rPh>
    <rPh sb="8" eb="10">
      <t>クミアイ</t>
    </rPh>
    <phoneticPr fontId="10"/>
  </si>
  <si>
    <t>多久小城医療組合</t>
    <rPh sb="0" eb="2">
      <t>タク</t>
    </rPh>
    <rPh sb="2" eb="4">
      <t>オギ</t>
    </rPh>
    <rPh sb="4" eb="6">
      <t>イリョウ</t>
    </rPh>
    <rPh sb="6" eb="8">
      <t>クミアイ</t>
    </rPh>
    <phoneticPr fontId="10"/>
  </si>
  <si>
    <t>佐賀西部広域水道企業団（末端給水会計）</t>
    <rPh sb="0" eb="2">
      <t>サガ</t>
    </rPh>
    <rPh sb="2" eb="4">
      <t>セイブ</t>
    </rPh>
    <rPh sb="4" eb="6">
      <t>コウイキ</t>
    </rPh>
    <rPh sb="6" eb="8">
      <t>スイドウ</t>
    </rPh>
    <rPh sb="8" eb="10">
      <t>キギョウ</t>
    </rPh>
    <rPh sb="10" eb="11">
      <t>ダン</t>
    </rPh>
    <rPh sb="12" eb="14">
      <t>マッタン</t>
    </rPh>
    <rPh sb="14" eb="16">
      <t>キュウスイ</t>
    </rPh>
    <rPh sb="16" eb="18">
      <t>カイケイ</t>
    </rPh>
    <phoneticPr fontId="10"/>
  </si>
  <si>
    <t>佐賀西部広域水道企業団（用水供給会計）</t>
    <rPh sb="0" eb="2">
      <t>サガ</t>
    </rPh>
    <rPh sb="2" eb="4">
      <t>セイブ</t>
    </rPh>
    <rPh sb="4" eb="6">
      <t>コウイキ</t>
    </rPh>
    <rPh sb="6" eb="8">
      <t>スイドウ</t>
    </rPh>
    <rPh sb="8" eb="10">
      <t>キギョウ</t>
    </rPh>
    <rPh sb="10" eb="11">
      <t>ダン</t>
    </rPh>
    <rPh sb="12" eb="14">
      <t>ヨウスイ</t>
    </rPh>
    <rPh sb="14" eb="16">
      <t>キョウキュウ</t>
    </rPh>
    <rPh sb="16" eb="18">
      <t>カイケイ</t>
    </rPh>
    <phoneticPr fontId="10"/>
  </si>
  <si>
    <t>鉱害復旧施設基金</t>
    <rPh sb="0" eb="2">
      <t>コウガイ</t>
    </rPh>
    <rPh sb="2" eb="4">
      <t>フッキュウ</t>
    </rPh>
    <rPh sb="4" eb="6">
      <t>シセツ</t>
    </rPh>
    <rPh sb="6" eb="8">
      <t>キキン</t>
    </rPh>
    <phoneticPr fontId="5"/>
  </si>
  <si>
    <t>ふるさと振興基金</t>
    <rPh sb="4" eb="6">
      <t>シンコウ</t>
    </rPh>
    <rPh sb="6" eb="8">
      <t>キキン</t>
    </rPh>
    <phoneticPr fontId="2"/>
  </si>
  <si>
    <t>都市施設建設基金</t>
    <rPh sb="0" eb="2">
      <t>トシ</t>
    </rPh>
    <rPh sb="2" eb="4">
      <t>シセツ</t>
    </rPh>
    <rPh sb="4" eb="6">
      <t>ケンセツ</t>
    </rPh>
    <rPh sb="6" eb="8">
      <t>キキン</t>
    </rPh>
    <phoneticPr fontId="2"/>
  </si>
  <si>
    <t>福祉振興基金</t>
    <rPh sb="0" eb="2">
      <t>フクシ</t>
    </rPh>
    <rPh sb="2" eb="4">
      <t>シンコウ</t>
    </rPh>
    <rPh sb="4" eb="6">
      <t>キキン</t>
    </rPh>
    <phoneticPr fontId="5"/>
  </si>
  <si>
    <t>環境衛生施設建設基金</t>
    <rPh sb="0" eb="2">
      <t>カンキョウ</t>
    </rPh>
    <rPh sb="2" eb="4">
      <t>エイセイ</t>
    </rPh>
    <rPh sb="4" eb="6">
      <t>シセツ</t>
    </rPh>
    <rPh sb="6" eb="8">
      <t>ケンセツ</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</si>
</sst>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96469</c:v>
                </c:pt>
                <c:pt idx="2">
                  <c:v>85743</c:v>
                </c:pt>
                <c:pt idx="3">
                  <c:v>92509</c:v>
                </c:pt>
                <c:pt idx="4">
                  <c:v>98544</c:v>
                </c:pt>
              </c:numCache>
            </c:numRef>
          </c:val>
          <c:smooth val="0"/>
          <c:extLst>
            <c:ext xmlns:c16="http://schemas.microsoft.com/office/drawing/2014/chart" uri="{C3380CC4-5D6E-409C-BE32-E72D297353CC}">
              <c16:uniqueId val="{00000000-DAA3-4436-A15A-40219C427F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92250</c:v>
                </c:pt>
                <c:pt idx="1">
                  <c:v>87623</c:v>
                </c:pt>
                <c:pt idx="2">
                  <c:v>68168</c:v>
                </c:pt>
                <c:pt idx="3">
                  <c:v>57170</c:v>
                </c:pt>
                <c:pt idx="4">
                  <c:v>46851</c:v>
                </c:pt>
              </c:numCache>
            </c:numRef>
          </c:val>
          <c:smooth val="0"/>
          <c:extLst>
            <c:ext xmlns:c16="http://schemas.microsoft.com/office/drawing/2014/chart" uri="{C3380CC4-5D6E-409C-BE32-E72D297353CC}">
              <c16:uniqueId val="{00000001-DAA3-4436-A15A-40219C427F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1.88</c:v>
                </c:pt>
                <c:pt idx="1">
                  <c:v>8.75</c:v>
                </c:pt>
                <c:pt idx="2">
                  <c:v>11.17</c:v>
                </c:pt>
                <c:pt idx="3">
                  <c:v>5.25</c:v>
                </c:pt>
                <c:pt idx="4">
                  <c:v>4.46</c:v>
                </c:pt>
              </c:numCache>
            </c:numRef>
          </c:val>
          <c:extLst>
            <c:ext xmlns:c16="http://schemas.microsoft.com/office/drawing/2014/chart" uri="{C3380CC4-5D6E-409C-BE32-E72D297353CC}">
              <c16:uniqueId val="{00000000-E927-4319-8AEF-C5774128BB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c:v>
                </c:pt>
                <c:pt idx="1">
                  <c:v>12.7</c:v>
                </c:pt>
                <c:pt idx="2">
                  <c:v>19.940000000000001</c:v>
                </c:pt>
                <c:pt idx="3">
                  <c:v>28.69</c:v>
                </c:pt>
                <c:pt idx="4">
                  <c:v>28.99</c:v>
                </c:pt>
              </c:numCache>
            </c:numRef>
          </c:val>
          <c:extLst>
            <c:ext xmlns:c16="http://schemas.microsoft.com/office/drawing/2014/chart" uri="{C3380CC4-5D6E-409C-BE32-E72D297353CC}">
              <c16:uniqueId val="{00000001-E927-4319-8AEF-C5774128BB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-4.55</c:v>
                </c:pt>
                <c:pt idx="1">
                  <c:v>12.55</c:v>
                </c:pt>
                <c:pt idx="2">
                  <c:v>9.5399999999999991</c:v>
                </c:pt>
                <c:pt idx="3">
                  <c:v>3.48</c:v>
                </c:pt>
                <c:pt idx="4">
                  <c:v>1.1499999999999999</c:v>
                </c:pt>
              </c:numCache>
            </c:numRef>
          </c:val>
          <c:smooth val="0"/>
          <c:extLst>
            <c:ext xmlns:c16="http://schemas.microsoft.com/office/drawing/2014/chart" uri="{C3380CC4-5D6E-409C-BE32-E72D297353CC}">
              <c16:uniqueId val="{00000002-E927-4319-8AEF-C5774128BB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0.41</c:v>
                </c:pt>
                <c:pt idx="6">
                  <c:v>0</c:v>
                </c:pt>
                <c:pt idx="7">
                  <c:v>0</c:v>
                </c:pt>
                <c:pt idx="8">
                  <c:v>0</c:v>
                </c:pt>
                <c:pt idx="9">
                  <c:v>0</c:v>
                </c:pt>
              </c:numCache>
            </c:numRef>
          </c:val>
          <c:extLst>
            <c:ext xmlns:c16="http://schemas.microsoft.com/office/drawing/2014/chart" uri="{C3380CC4-5D6E-409C-BE32-E72D297353CC}">
              <c16:uniqueId val="{00000000-86C5-4338-8300-892AD48F1F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C5-4338-8300-892AD48F1FC3}"/>
            </c:ext>
          </c:extLst>
        </c:ser>
        <c:ser>
          <c:idx val="2"/>
          <c:order val="2"/>
          <c:tx>
            <c:strRef>
              <c:f>データシート!$A$29</c:f>
              <c:strCache>
                <c:ptCount val="1"/>
                <c:pt idx="0">
                  <c:v>多久市宅地造成事業特別会計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C5-4338-8300-892AD48F1FC3}"/>
            </c:ext>
          </c:extLst>
        </c:ser>
        <c:ser>
          <c:idx val="3"/>
          <c:order val="3"/>
          <c:tx>
            <c:strRef>
              <c:f>データシート!$A$30</c:f>
              <c:strCache>
                <c:ptCount val="1"/>
                <c:pt idx="0">
                  <c:v>多久市土地区画整理事業特別会計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C5-4338-8300-892AD48F1FC3}"/>
            </c:ext>
          </c:extLst>
        </c:ser>
        <c:ser>
          <c:idx val="4"/>
          <c:order val="4"/>
          <c:tx>
            <c:strRef>
              <c:f>データシート!$A$31</c:f>
              <c:strCache>
                <c:ptCount val="1"/>
                <c:pt idx="0">
                  <c:v>多久市給与管理物品調達特別会計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6C5-4338-8300-892AD48F1FC3}"/>
            </c:ext>
          </c:extLst>
        </c:ser>
        <c:ser>
          <c:idx val="5"/>
          <c:order val="5"/>
          <c:tx>
            <c:strRef>
              <c:f>データシート!$A$32</c:f>
              <c:strCache>
                <c:ptCount val="1"/>
                <c:pt idx="0">
                  <c:v>多久市後期高齢者医療特別会計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0.08</c:v>
                </c:pt>
                <c:pt idx="8">
                  <c:v>#N/A</c:v>
                </c:pt>
                <c:pt idx="9">
                  <c:v>0.01</c:v>
                </c:pt>
              </c:numCache>
            </c:numRef>
          </c:val>
          <c:extLst>
            <c:ext xmlns:c16="http://schemas.microsoft.com/office/drawing/2014/chart" uri="{C3380CC4-5D6E-409C-BE32-E72D297353CC}">
              <c16:uniqueId val="{00000005-86C5-4338-8300-892AD48F1FC3}"/>
            </c:ext>
          </c:extLst>
        </c:ser>
        <c:ser>
          <c:idx val="6"/>
          <c:order val="6"/>
          <c:tx>
            <c:strRef>
              <c:f>データシート!$A$33</c:f>
              <c:strCache>
                <c:ptCount val="1"/>
                <c:pt idx="0">
                  <c:v>多久市国民健康保険事業特別会計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0.55000000000000004</c:v>
                </c:pt>
                <c:pt idx="4">
                  <c:v>#N/A</c:v>
                </c:pt>
                <c:pt idx="5">
                  <c:v>0.36</c:v>
                </c:pt>
                <c:pt idx="6">
                  <c:v>#N/A</c:v>
                </c:pt>
                <c:pt idx="7">
                  <c:v>0.78</c:v>
                </c:pt>
                <c:pt idx="8">
                  <c:v>#N/A</c:v>
                </c:pt>
                <c:pt idx="9">
                  <c:v>0.46</c:v>
                </c:pt>
              </c:numCache>
            </c:numRef>
          </c:val>
          <c:extLst>
            <c:ext xmlns:c16="http://schemas.microsoft.com/office/drawing/2014/chart" uri="{C3380CC4-5D6E-409C-BE32-E72D297353CC}">
              <c16:uniqueId val="{00000006-86C5-4338-8300-892AD48F1FC3}"/>
            </c:ext>
          </c:extLst>
        </c:ser>
        <c:ser>
          <c:idx val="7"/>
          <c:order val="7"/>
          <c:tx>
            <c:strRef>
              <c:f>データシート!$A$34</c:f>
              <c:strCache>
                <c:ptCount val="1"/>
                <c:pt idx="0">
                  <c:v>多久市下水道事業会計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0.41</c:v>
                </c:pt>
                <c:pt idx="8">
                  <c:v>#N/A</c:v>
                </c:pt>
                <c:pt idx="9">
                  <c:v>0.6</c:v>
                </c:pt>
              </c:numCache>
            </c:numRef>
          </c:val>
          <c:extLst>
            <c:ext xmlns:c16="http://schemas.microsoft.com/office/drawing/2014/chart" uri="{C3380CC4-5D6E-409C-BE32-E72D297353CC}">
              <c16:uniqueId val="{00000007-86C5-4338-8300-892AD48F1FC3}"/>
            </c:ext>
          </c:extLst>
        </c:ser>
        <c:ser>
          <c:idx val="8"/>
          <c:order val="8"/>
          <c:tx>
            <c:strRef>
              <c:f>データシート!$A$35</c:f>
              <c:strCache>
                <c:ptCount val="1"/>
                <c:pt idx="0">
                  <c:v>多久市病院事業会計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7.27</c:v>
                </c:pt>
                <c:pt idx="2">
                  <c:v>#N/A</c:v>
                </c:pt>
                <c:pt idx="3">
                  <c:v>7.35</c:v>
                </c:pt>
                <c:pt idx="4">
                  <c:v>#N/A</c:v>
                </c:pt>
                <c:pt idx="5">
                  <c:v>10.08</c:v>
                </c:pt>
                <c:pt idx="6">
                  <c:v>#N/A</c:v>
                </c:pt>
                <c:pt idx="7">
                  <c:v>8.3800000000000008</c:v>
                </c:pt>
                <c:pt idx="8">
                  <c:v>#N/A</c:v>
                </c:pt>
                <c:pt idx="9">
                  <c:v>4.41</c:v>
                </c:pt>
              </c:numCache>
            </c:numRef>
          </c:val>
          <c:extLst>
            <c:ext xmlns:c16="http://schemas.microsoft.com/office/drawing/2014/chart" uri="{C3380CC4-5D6E-409C-BE32-E72D297353CC}">
              <c16:uniqueId val="{00000008-86C5-4338-8300-892AD48F1F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1.87</c:v>
                </c:pt>
                <c:pt idx="2">
                  <c:v>#N/A</c:v>
                </c:pt>
                <c:pt idx="3">
                  <c:v>8.74</c:v>
                </c:pt>
                <c:pt idx="4">
                  <c:v>#N/A</c:v>
                </c:pt>
                <c:pt idx="5">
                  <c:v>11.17</c:v>
                </c:pt>
                <c:pt idx="6">
                  <c:v>#N/A</c:v>
                </c:pt>
                <c:pt idx="7">
                  <c:v>4.76</c:v>
                </c:pt>
                <c:pt idx="8">
                  <c:v>#N/A</c:v>
                </c:pt>
                <c:pt idx="9">
                  <c:v>4.45</c:v>
                </c:pt>
              </c:numCache>
            </c:numRef>
          </c:val>
          <c:extLst>
            <c:ext xmlns:c16="http://schemas.microsoft.com/office/drawing/2014/chart" uri="{C3380CC4-5D6E-409C-BE32-E72D297353CC}">
              <c16:uniqueId val="{00000009-86C5-4338-8300-892AD48F1F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993</c:v>
                </c:pt>
                <c:pt idx="5">
                  <c:v>1051</c:v>
                </c:pt>
                <c:pt idx="8">
                  <c:v>1203</c:v>
                </c:pt>
                <c:pt idx="11">
                  <c:v>1217</c:v>
                </c:pt>
                <c:pt idx="14">
                  <c:v>1292</c:v>
                </c:pt>
              </c:numCache>
            </c:numRef>
          </c:val>
          <c:extLst>
            <c:ext xmlns:c16="http://schemas.microsoft.com/office/drawing/2014/chart" uri="{C3380CC4-5D6E-409C-BE32-E72D297353CC}">
              <c16:uniqueId val="{00000000-49A2-4CBC-8F73-B655326877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A2-4CBC-8F73-B655326877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A2-4CBC-8F73-B655326877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71</c:v>
                </c:pt>
                <c:pt idx="6">
                  <c:v>72</c:v>
                </c:pt>
                <c:pt idx="9">
                  <c:v>71</c:v>
                </c:pt>
                <c:pt idx="12">
                  <c:v>89</c:v>
                </c:pt>
              </c:numCache>
            </c:numRef>
          </c:val>
          <c:extLst>
            <c:ext xmlns:c16="http://schemas.microsoft.com/office/drawing/2014/chart" uri="{C3380CC4-5D6E-409C-BE32-E72D297353CC}">
              <c16:uniqueId val="{00000003-49A2-4CBC-8F73-B655326877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229</c:v>
                </c:pt>
                <c:pt idx="3">
                  <c:v>223</c:v>
                </c:pt>
                <c:pt idx="6">
                  <c:v>236</c:v>
                </c:pt>
                <c:pt idx="9">
                  <c:v>211</c:v>
                </c:pt>
                <c:pt idx="12">
                  <c:v>246</c:v>
                </c:pt>
              </c:numCache>
            </c:numRef>
          </c:val>
          <c:extLst>
            <c:ext xmlns:c16="http://schemas.microsoft.com/office/drawing/2014/chart" uri="{C3380CC4-5D6E-409C-BE32-E72D297353CC}">
              <c16:uniqueId val="{00000004-49A2-4CBC-8F73-B655326877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A2-4CBC-8F73-B655326877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A2-4CBC-8F73-B655326877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1276</c:v>
                </c:pt>
                <c:pt idx="3">
                  <c:v>1379</c:v>
                </c:pt>
                <c:pt idx="6">
                  <c:v>1583</c:v>
                </c:pt>
                <c:pt idx="9">
                  <c:v>1598</c:v>
                </c:pt>
                <c:pt idx="12">
                  <c:v>1650</c:v>
                </c:pt>
              </c:numCache>
            </c:numRef>
          </c:val>
          <c:extLst>
            <c:ext xmlns:c16="http://schemas.microsoft.com/office/drawing/2014/chart" uri="{C3380CC4-5D6E-409C-BE32-E72D297353CC}">
              <c16:uniqueId val="{00000007-49A2-4CBC-8F73-B655326877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583</c:v>
                </c:pt>
                <c:pt idx="2">
                  <c:v>#N/A</c:v>
                </c:pt>
                <c:pt idx="3">
                  <c:v>#N/A</c:v>
                </c:pt>
                <c:pt idx="4">
                  <c:v>622</c:v>
                </c:pt>
                <c:pt idx="5">
                  <c:v>#N/A</c:v>
                </c:pt>
                <c:pt idx="6">
                  <c:v>#N/A</c:v>
                </c:pt>
                <c:pt idx="7">
                  <c:v>688</c:v>
                </c:pt>
                <c:pt idx="8">
                  <c:v>#N/A</c:v>
                </c:pt>
                <c:pt idx="9">
                  <c:v>#N/A</c:v>
                </c:pt>
                <c:pt idx="10">
                  <c:v>663</c:v>
                </c:pt>
                <c:pt idx="11">
                  <c:v>#N/A</c:v>
                </c:pt>
                <c:pt idx="12">
                  <c:v>#N/A</c:v>
                </c:pt>
                <c:pt idx="13">
                  <c:v>693</c:v>
                </c:pt>
                <c:pt idx="14">
                  <c:v>#N/A</c:v>
                </c:pt>
              </c:numCache>
            </c:numRef>
          </c:val>
          <c:smooth val="0"/>
          <c:extLst>
            <c:ext xmlns:c16="http://schemas.microsoft.com/office/drawing/2014/chart" uri="{C3380CC4-5D6E-409C-BE32-E72D297353CC}">
              <c16:uniqueId val="{00000008-49A2-4CBC-8F73-B655326877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12036</c:v>
                </c:pt>
                <c:pt idx="5">
                  <c:v>11790</c:v>
                </c:pt>
                <c:pt idx="8">
                  <c:v>11203</c:v>
                </c:pt>
                <c:pt idx="11">
                  <c:v>11730</c:v>
                </c:pt>
                <c:pt idx="14">
                  <c:v>15088</c:v>
                </c:pt>
              </c:numCache>
            </c:numRef>
          </c:val>
          <c:extLst>
            <c:ext xmlns:c16="http://schemas.microsoft.com/office/drawing/2014/chart" uri="{C3380CC4-5D6E-409C-BE32-E72D297353CC}">
              <c16:uniqueId val="{00000000-86B1-41F8-B8AD-C3885A3B9A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361</c:v>
                </c:pt>
                <c:pt idx="5">
                  <c:v>325</c:v>
                </c:pt>
                <c:pt idx="8">
                  <c:v>287</c:v>
                </c:pt>
                <c:pt idx="11">
                  <c:v>266</c:v>
                </c:pt>
                <c:pt idx="14">
                  <c:v>261</c:v>
                </c:pt>
              </c:numCache>
            </c:numRef>
          </c:val>
          <c:extLst>
            <c:ext xmlns:c16="http://schemas.microsoft.com/office/drawing/2014/chart" uri="{C3380CC4-5D6E-409C-BE32-E72D297353CC}">
              <c16:uniqueId val="{00000001-86B1-41F8-B8AD-C3885A3B9A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8582</c:v>
                </c:pt>
                <c:pt idx="5">
                  <c:v>9202</c:v>
                </c:pt>
                <c:pt idx="8">
                  <c:v>10174</c:v>
                </c:pt>
                <c:pt idx="11">
                  <c:v>11419</c:v>
                </c:pt>
                <c:pt idx="14">
                  <c:v>11388</c:v>
                </c:pt>
              </c:numCache>
            </c:numRef>
          </c:val>
          <c:extLst>
            <c:ext xmlns:c16="http://schemas.microsoft.com/office/drawing/2014/chart" uri="{C3380CC4-5D6E-409C-BE32-E72D297353CC}">
              <c16:uniqueId val="{00000002-86B1-41F8-B8AD-C3885A3B9A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B1-41F8-B8AD-C3885A3B9A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B1-41F8-B8AD-C3885A3B9A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B1-41F8-B8AD-C3885A3B9A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1640</c:v>
                </c:pt>
                <c:pt idx="3">
                  <c:v>1634</c:v>
                </c:pt>
                <c:pt idx="6">
                  <c:v>1579</c:v>
                </c:pt>
                <c:pt idx="9">
                  <c:v>1586</c:v>
                </c:pt>
                <c:pt idx="12">
                  <c:v>1496</c:v>
                </c:pt>
              </c:numCache>
            </c:numRef>
          </c:val>
          <c:extLst>
            <c:ext xmlns:c16="http://schemas.microsoft.com/office/drawing/2014/chart" uri="{C3380CC4-5D6E-409C-BE32-E72D297353CC}">
              <c16:uniqueId val="{00000006-86B1-41F8-B8AD-C3885A3B9A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970</c:v>
                </c:pt>
                <c:pt idx="3">
                  <c:v>864</c:v>
                </c:pt>
                <c:pt idx="6">
                  <c:v>857</c:v>
                </c:pt>
                <c:pt idx="9">
                  <c:v>1548</c:v>
                </c:pt>
                <c:pt idx="12">
                  <c:v>3380</c:v>
                </c:pt>
              </c:numCache>
            </c:numRef>
          </c:val>
          <c:extLst>
            <c:ext xmlns:c16="http://schemas.microsoft.com/office/drawing/2014/chart" uri="{C3380CC4-5D6E-409C-BE32-E72D297353CC}">
              <c16:uniqueId val="{00000007-86B1-41F8-B8AD-C3885A3B9A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3656</c:v>
                </c:pt>
                <c:pt idx="3">
                  <c:v>3517</c:v>
                </c:pt>
                <c:pt idx="6">
                  <c:v>3414</c:v>
                </c:pt>
                <c:pt idx="9">
                  <c:v>2906</c:v>
                </c:pt>
                <c:pt idx="12">
                  <c:v>3144</c:v>
                </c:pt>
              </c:numCache>
            </c:numRef>
          </c:val>
          <c:extLst>
            <c:ext xmlns:c16="http://schemas.microsoft.com/office/drawing/2014/chart" uri="{C3380CC4-5D6E-409C-BE32-E72D297353CC}">
              <c16:uniqueId val="{00000008-86B1-41F8-B8AD-C3885A3B9A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B1-41F8-B8AD-C3885A3B9A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14443</c:v>
                </c:pt>
                <c:pt idx="3">
                  <c:v>14220</c:v>
                </c:pt>
                <c:pt idx="6">
                  <c:v>13832</c:v>
                </c:pt>
                <c:pt idx="9">
                  <c:v>13545</c:v>
                </c:pt>
                <c:pt idx="12">
                  <c:v>14604</c:v>
                </c:pt>
              </c:numCache>
            </c:numRef>
          </c:val>
          <c:extLst>
            <c:ext xmlns:c16="http://schemas.microsoft.com/office/drawing/2014/chart" uri="{C3380CC4-5D6E-409C-BE32-E72D297353CC}">
              <c16:uniqueId val="{0000000A-86B1-41F8-B8AD-C3885A3B9A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B1-41F8-B8AD-C3885A3B9A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1264</c:v>
                </c:pt>
                <c:pt idx="1">
                  <c:v>1858</c:v>
                </c:pt>
                <c:pt idx="2">
                  <c:v>1945</c:v>
                </c:pt>
              </c:numCache>
            </c:numRef>
          </c:val>
          <c:extLst>
            <c:ext xmlns:c16="http://schemas.microsoft.com/office/drawing/2014/chart" uri="{C3380CC4-5D6E-409C-BE32-E72D297353CC}">
              <c16:uniqueId val="{00000000-C2B9-4F7F-BC75-94BBF1C98F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1009</c:v>
                </c:pt>
                <c:pt idx="1">
                  <c:v>1260</c:v>
                </c:pt>
                <c:pt idx="2">
                  <c:v>1261</c:v>
                </c:pt>
              </c:numCache>
            </c:numRef>
          </c:val>
          <c:extLst>
            <c:ext xmlns:c16="http://schemas.microsoft.com/office/drawing/2014/chart" uri="{C3380CC4-5D6E-409C-BE32-E72D297353CC}">
              <c16:uniqueId val="{00000001-C2B9-4F7F-BC75-94BBF1C98F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7969</c:v>
                </c:pt>
                <c:pt idx="1">
                  <c:v>8203</c:v>
                </c:pt>
                <c:pt idx="2">
                  <c:v>8041</c:v>
                </c:pt>
              </c:numCache>
            </c:numRef>
          </c:val>
          <c:extLst>
            <c:ext xmlns:c16="http://schemas.microsoft.com/office/drawing/2014/chart" uri="{C3380CC4-5D6E-409C-BE32-E72D297353CC}">
              <c16:uniqueId val="{00000002-C2B9-4F7F-BC75-94BBF1C98F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6</a:t>
          </a:r>
          <a:r>
            <a:rPr kumimoji="1" lang="ja-JP" altLang="ja-JP" sz="1100" b="0" i="0" baseline="0">
              <a:solidFill>
                <a:sysClr val="windowText" lastClr="000000"/>
              </a:solidFill>
              <a:effectLst/>
              <a:latin typeface="+mn-lt"/>
              <a:ea typeface="+mn-ea"/>
              <a:cs typeface="+mn-cs"/>
            </a:rPr>
            <a:t>年度は</a:t>
          </a:r>
          <a:r>
            <a:rPr kumimoji="1" lang="ja-JP" altLang="en-US" sz="1100" b="0" i="0" baseline="0">
              <a:solidFill>
                <a:sysClr val="windowText" lastClr="000000"/>
              </a:solidFill>
              <a:effectLst/>
              <a:latin typeface="+mn-lt"/>
              <a:ea typeface="+mn-ea"/>
              <a:cs typeface="+mn-cs"/>
            </a:rPr>
            <a:t>西渓校プール更新事業等</a:t>
          </a:r>
          <a:r>
            <a:rPr kumimoji="1" lang="ja-JP" altLang="ja-JP" sz="1100" b="0" i="0" baseline="0">
              <a:solidFill>
                <a:sysClr val="windowText" lastClr="000000"/>
              </a:solidFill>
              <a:effectLst/>
              <a:latin typeface="+mn-lt"/>
              <a:ea typeface="+mn-ea"/>
              <a:cs typeface="+mn-cs"/>
            </a:rPr>
            <a:t>の償還開始に伴い、償還金は元金</a:t>
          </a:r>
          <a:r>
            <a:rPr kumimoji="1" lang="en-US" altLang="ja-JP" sz="1100" b="0" i="0" baseline="0">
              <a:solidFill>
                <a:sysClr val="windowText" lastClr="000000"/>
              </a:solidFill>
              <a:effectLst/>
              <a:latin typeface="+mn-lt"/>
              <a:ea typeface="+mn-ea"/>
              <a:cs typeface="+mn-cs"/>
            </a:rPr>
            <a:t>44,196</a:t>
          </a:r>
          <a:r>
            <a:rPr kumimoji="1" lang="ja-JP" altLang="ja-JP" sz="1100" b="0" i="0" baseline="0">
              <a:solidFill>
                <a:sysClr val="windowText" lastClr="000000"/>
              </a:solidFill>
              <a:effectLst/>
              <a:latin typeface="+mn-lt"/>
              <a:ea typeface="+mn-ea"/>
              <a:cs typeface="+mn-cs"/>
            </a:rPr>
            <a:t>千円、利子が</a:t>
          </a:r>
          <a:r>
            <a:rPr kumimoji="1" lang="en-US" altLang="ja-JP" sz="1100" b="0" i="0" baseline="0">
              <a:solidFill>
                <a:sysClr val="windowText" lastClr="000000"/>
              </a:solidFill>
              <a:effectLst/>
              <a:latin typeface="+mn-lt"/>
              <a:ea typeface="+mn-ea"/>
              <a:cs typeface="+mn-cs"/>
            </a:rPr>
            <a:t>7,635</a:t>
          </a:r>
          <a:r>
            <a:rPr kumimoji="1" lang="ja-JP" altLang="ja-JP" sz="1100" b="0" i="0" baseline="0">
              <a:solidFill>
                <a:sysClr val="windowText" lastClr="000000"/>
              </a:solidFill>
              <a:effectLst/>
              <a:latin typeface="+mn-lt"/>
              <a:ea typeface="+mn-ea"/>
              <a:cs typeface="+mn-cs"/>
            </a:rPr>
            <a:t>千円の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額で合計</a:t>
          </a:r>
          <a:r>
            <a:rPr kumimoji="1" lang="en-US" altLang="ja-JP" sz="1100" b="0" i="0" baseline="0">
              <a:solidFill>
                <a:sysClr val="windowText" lastClr="000000"/>
              </a:solidFill>
              <a:effectLst/>
              <a:latin typeface="+mn-lt"/>
              <a:ea typeface="+mn-ea"/>
              <a:cs typeface="+mn-cs"/>
            </a:rPr>
            <a:t>51,831</a:t>
          </a:r>
          <a:r>
            <a:rPr kumimoji="1" lang="ja-JP" altLang="ja-JP" sz="1100" b="0" i="0" baseline="0">
              <a:solidFill>
                <a:sysClr val="windowText" lastClr="000000"/>
              </a:solidFill>
              <a:effectLst/>
              <a:latin typeface="+mn-lt"/>
              <a:ea typeface="+mn-ea"/>
              <a:cs typeface="+mn-cs"/>
            </a:rPr>
            <a:t>千円の増額となった。</a:t>
          </a:r>
          <a:endParaRPr lang="ja-JP" altLang="ja-JP" sz="1400">
            <a:solidFill>
              <a:sysClr val="windowText" lastClr="000000"/>
            </a:solidFill>
            <a:effectLst/>
          </a:endParaRPr>
        </a:p>
        <a:p>
          <a:r>
            <a:rPr kumimoji="1" lang="ja-JP" altLang="ja-JP" sz="1100" b="0" i="0" baseline="0">
              <a:solidFill>
                <a:schemeClr val="dk1"/>
              </a:solidFill>
              <a:effectLst/>
              <a:latin typeface="+mn-lt"/>
              <a:ea typeface="+mn-ea"/>
              <a:cs typeface="+mn-cs"/>
            </a:rPr>
            <a:t>今後も、大型事業（北多久公民館建設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弓道場整備</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新公立病院整備等）に係る償還が開始になることにより実質公債費比率の上昇も予想され</a:t>
          </a:r>
          <a:r>
            <a:rPr kumimoji="1" lang="ja-JP" altLang="en-US" sz="1100" b="0" i="0" baseline="0">
              <a:solidFill>
                <a:schemeClr val="dk1"/>
              </a:solidFill>
              <a:effectLst/>
              <a:latin typeface="+mn-lt"/>
              <a:ea typeface="+mn-ea"/>
              <a:cs typeface="+mn-cs"/>
            </a:rPr>
            <a:t>る。さらに、旧清掃センター除却事業、公営住宅整備事業、庁舎建設事業の大型事業も控えている</a:t>
          </a:r>
          <a:r>
            <a:rPr kumimoji="1" lang="ja-JP" altLang="ja-JP" sz="1100" b="0" i="0" baseline="0">
              <a:solidFill>
                <a:schemeClr val="dk1"/>
              </a:solidFill>
              <a:effectLst/>
              <a:latin typeface="+mn-lt"/>
              <a:ea typeface="+mn-ea"/>
              <a:cs typeface="+mn-cs"/>
            </a:rPr>
            <a:t>ことから補助制度や基金を効率的に活用し過度に地方債に依存することがない財政運営に努める</a:t>
          </a:r>
          <a:r>
            <a:rPr kumimoji="1" lang="ja-JP" altLang="en-US"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満期一括償還地方債は発行していない。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昨年度に引き続き算定なしとなった。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将来負担額</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充当可能財源等</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前年度と比較すると将来負担比率の分子は</a:t>
          </a:r>
          <a:r>
            <a:rPr kumimoji="1" lang="en-US" altLang="ja-JP" sz="1100" b="0" i="0" baseline="0">
              <a:solidFill>
                <a:schemeClr val="dk1"/>
              </a:solidFill>
              <a:effectLst/>
              <a:latin typeface="+mn-lt"/>
              <a:ea typeface="+mn-ea"/>
              <a:cs typeface="+mn-cs"/>
            </a:rPr>
            <a:t>283</a:t>
          </a:r>
          <a:r>
            <a:rPr kumimoji="1" lang="ja-JP" altLang="ja-JP" sz="1100" b="0" i="0" baseline="0">
              <a:solidFill>
                <a:schemeClr val="dk1"/>
              </a:solidFill>
              <a:effectLst/>
              <a:latin typeface="+mn-lt"/>
              <a:ea typeface="+mn-ea"/>
              <a:cs typeface="+mn-cs"/>
            </a:rPr>
            <a:t>百万円の減額となった。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年度の充当可能財源として、財政調整基金については</a:t>
          </a:r>
          <a:r>
            <a:rPr kumimoji="1" lang="en-US" altLang="ja-JP" sz="1100" b="0" i="0" baseline="0">
              <a:solidFill>
                <a:schemeClr val="dk1"/>
              </a:solidFill>
              <a:effectLst/>
              <a:latin typeface="+mn-lt"/>
              <a:ea typeface="+mn-ea"/>
              <a:cs typeface="+mn-cs"/>
            </a:rPr>
            <a:t>86,499</a:t>
          </a:r>
          <a:r>
            <a:rPr kumimoji="1" lang="ja-JP" altLang="ja-JP" sz="1100" b="0" i="0" baseline="0">
              <a:solidFill>
                <a:schemeClr val="dk1"/>
              </a:solidFill>
              <a:effectLst/>
              <a:latin typeface="+mn-lt"/>
              <a:ea typeface="+mn-ea"/>
              <a:cs typeface="+mn-cs"/>
            </a:rPr>
            <a:t>千円、減債基金</a:t>
          </a:r>
          <a:r>
            <a:rPr kumimoji="1" lang="en-US" altLang="ja-JP" sz="1100" b="0" i="0" baseline="0">
              <a:solidFill>
                <a:schemeClr val="dk1"/>
              </a:solidFill>
              <a:effectLst/>
              <a:latin typeface="+mn-lt"/>
              <a:ea typeface="+mn-ea"/>
              <a:cs typeface="+mn-cs"/>
            </a:rPr>
            <a:t>909</a:t>
          </a:r>
          <a:r>
            <a:rPr kumimoji="1" lang="ja-JP" altLang="ja-JP" sz="1100" b="0" i="0" baseline="0">
              <a:solidFill>
                <a:schemeClr val="dk1"/>
              </a:solidFill>
              <a:effectLst/>
              <a:latin typeface="+mn-lt"/>
              <a:ea typeface="+mn-ea"/>
              <a:cs typeface="+mn-cs"/>
            </a:rPr>
            <a:t>千円、退職基金</a:t>
          </a:r>
          <a:r>
            <a:rPr kumimoji="1" lang="en-US" altLang="ja-JP" sz="1100" b="0" i="0" baseline="0">
              <a:solidFill>
                <a:schemeClr val="dk1"/>
              </a:solidFill>
              <a:effectLst/>
              <a:latin typeface="+mn-lt"/>
              <a:ea typeface="+mn-ea"/>
              <a:cs typeface="+mn-cs"/>
            </a:rPr>
            <a:t>209</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の増額</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充当可能財源の多くは、鉱害復旧施設基金に代表される特定目的基金であるため、引き続き新規発行地方債の抑制を図り、将来世代への負担を先送りすることがないよう努める。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佐賀県多久市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財政調整基金は</a:t>
          </a:r>
          <a:r>
            <a:rPr kumimoji="1" lang="en-US" altLang="ja-JP" sz="1100" b="0" i="0" baseline="0">
              <a:solidFill>
                <a:schemeClr val="dk1"/>
              </a:solidFill>
              <a:effectLst/>
              <a:latin typeface="+mn-lt"/>
              <a:ea typeface="+mn-ea"/>
              <a:cs typeface="+mn-cs"/>
            </a:rPr>
            <a:t>86.4</a:t>
          </a:r>
          <a:r>
            <a:rPr kumimoji="1" lang="ja-JP" altLang="ja-JP" sz="1100" b="0" i="0" baseline="0">
              <a:solidFill>
                <a:schemeClr val="dk1"/>
              </a:solidFill>
              <a:effectLst/>
              <a:latin typeface="+mn-lt"/>
              <a:ea typeface="+mn-ea"/>
              <a:cs typeface="+mn-cs"/>
            </a:rPr>
            <a:t>百万円の積立、減債基金</a:t>
          </a:r>
          <a:r>
            <a:rPr kumimoji="1" lang="en-US" altLang="ja-JP" sz="1100" b="0" i="0" baseline="0">
              <a:solidFill>
                <a:schemeClr val="dk1"/>
              </a:solidFill>
              <a:effectLst/>
              <a:latin typeface="+mn-lt"/>
              <a:ea typeface="+mn-ea"/>
              <a:cs typeface="+mn-cs"/>
            </a:rPr>
            <a:t>909</a:t>
          </a:r>
          <a:r>
            <a:rPr kumimoji="1" lang="ja-JP" altLang="ja-JP" sz="1100" b="0" i="0" baseline="0">
              <a:solidFill>
                <a:schemeClr val="dk1"/>
              </a:solidFill>
              <a:effectLst/>
              <a:latin typeface="+mn-lt"/>
              <a:ea typeface="+mn-ea"/>
              <a:cs typeface="+mn-cs"/>
            </a:rPr>
            <a:t>千円の積立、新公立病院整備事業等による歳出の増加やふるさと応援寄附額の減少等により基金全体としては約</a:t>
          </a:r>
          <a:r>
            <a:rPr kumimoji="1" lang="en-US" altLang="ja-JP" sz="1100" b="0" i="0" baseline="0">
              <a:solidFill>
                <a:schemeClr val="dk1"/>
              </a:solidFill>
              <a:effectLst/>
              <a:latin typeface="+mn-lt"/>
              <a:ea typeface="+mn-ea"/>
              <a:cs typeface="+mn-cs"/>
            </a:rPr>
            <a:t>74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額となった。</a:t>
          </a:r>
          <a:endParaRPr lang="ja-JP" altLang="ja-JP">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既に実施している大型事業（</a:t>
          </a:r>
          <a:r>
            <a:rPr kumimoji="1" lang="ja-JP" altLang="ja-JP" sz="1100" b="0" i="0" baseline="0">
              <a:solidFill>
                <a:schemeClr val="dk1"/>
              </a:solidFill>
              <a:effectLst/>
              <a:latin typeface="+mn-lt"/>
              <a:ea typeface="+mn-ea"/>
              <a:cs typeface="+mn-cs"/>
            </a:rPr>
            <a:t>北多久公民館建設、</a:t>
          </a:r>
          <a:r>
            <a:rPr kumimoji="1" lang="ja-JP" altLang="ja-JP" sz="1100" b="0" i="0" baseline="0">
              <a:solidFill>
                <a:sysClr val="windowText" lastClr="000000"/>
              </a:solidFill>
              <a:effectLst/>
              <a:latin typeface="+mn-lt"/>
              <a:ea typeface="+mn-ea"/>
              <a:cs typeface="+mn-cs"/>
            </a:rPr>
            <a:t>弓道場整備、新公立病院整備等等）に係る償還が数年で開始されることから財政調整基金や減債基金の取崩しも予想されるため、中長期的には減少傾向にある。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・鉱害復旧施設基金：臨時石炭鉱害復旧法（昭和</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年法律第</a:t>
          </a:r>
          <a:r>
            <a:rPr kumimoji="1" lang="en-US" altLang="ja-JP" sz="1100" b="0" i="0" baseline="0">
              <a:solidFill>
                <a:schemeClr val="dk1"/>
              </a:solidFill>
              <a:effectLst/>
              <a:latin typeface="+mn-lt"/>
              <a:ea typeface="+mn-ea"/>
              <a:cs typeface="+mn-cs"/>
            </a:rPr>
            <a:t>295</a:t>
          </a:r>
          <a:r>
            <a:rPr kumimoji="1" lang="ja-JP" altLang="ja-JP" sz="1100" b="0" i="0" baseline="0">
              <a:solidFill>
                <a:schemeClr val="dk1"/>
              </a:solidFill>
              <a:effectLst/>
              <a:latin typeface="+mn-lt"/>
              <a:ea typeface="+mn-ea"/>
              <a:cs typeface="+mn-cs"/>
            </a:rPr>
            <a:t>号）に基づき設置された多久市鉱害復旧施設の適正な運用及び管理に関する資金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・福祉振興基金：当市内の団体又は個人が行う福祉振興事業活動を助長し、市民福祉の振興及び高齢者保健福祉の増進を図る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tx1"/>
              </a:solidFill>
              <a:effectLst/>
              <a:latin typeface="+mn-lt"/>
              <a:ea typeface="+mn-ea"/>
              <a:cs typeface="+mn-cs"/>
            </a:rPr>
            <a:t>・ふるさと振興基金：ふるさと応援寄附の積立額が</a:t>
          </a:r>
          <a:r>
            <a:rPr kumimoji="1" lang="ja-JP" altLang="en-US" sz="1100" b="0" i="0" baseline="0">
              <a:solidFill>
                <a:schemeClr val="tx1"/>
              </a:solidFill>
              <a:effectLst/>
              <a:latin typeface="+mn-lt"/>
              <a:ea typeface="+mn-ea"/>
              <a:cs typeface="+mn-cs"/>
            </a:rPr>
            <a:t>減額</a:t>
          </a:r>
          <a:endParaRPr lang="ja-JP" altLang="ja-JP" sz="1400">
            <a:solidFill>
              <a:schemeClr val="tx1"/>
            </a:solidFill>
            <a:effectLst/>
          </a:endParaRPr>
        </a:p>
        <a:p>
          <a:pPr eaLnBrk="1" fontAlgn="auto" latinLnBrk="0" hangingPunct="1"/>
          <a:r>
            <a:rPr kumimoji="1" lang="ja-JP" altLang="ja-JP" sz="1100" b="0" i="0" baseline="0">
              <a:solidFill>
                <a:schemeClr val="dk1"/>
              </a:solidFill>
              <a:effectLst/>
              <a:latin typeface="+mn-lt"/>
              <a:ea typeface="+mn-ea"/>
              <a:cs typeface="+mn-cs"/>
            </a:rPr>
            <a:t>・鉱害復旧施設基金：鉱害復旧施設の適正な運用及び管理費用を基金利子額が上回ったことによる差額分の増額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・環境衛生施設建設基金：旧ごみ処理施設の除却費用として必要額を取崩すことを検討</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普通交付税の増による歳入総額の増や歳出の精査による単独費の削減等の要因で、昨年度から</a:t>
          </a:r>
          <a:r>
            <a:rPr kumimoji="1" lang="en-US" altLang="ja-JP" sz="1100" b="0" i="0" baseline="0">
              <a:solidFill>
                <a:schemeClr val="dk1"/>
              </a:solidFill>
              <a:effectLst/>
              <a:latin typeface="+mn-lt"/>
              <a:ea typeface="+mn-ea"/>
              <a:cs typeface="+mn-cs"/>
            </a:rPr>
            <a:t>86.4</a:t>
          </a:r>
          <a:r>
            <a:rPr kumimoji="1" lang="ja-JP" altLang="en-US" sz="1100" b="0" i="0" baseline="0">
              <a:solidFill>
                <a:schemeClr val="dk1"/>
              </a:solidFill>
              <a:effectLst/>
              <a:latin typeface="+mn-lt"/>
              <a:ea typeface="+mn-ea"/>
              <a:cs typeface="+mn-cs"/>
            </a:rPr>
            <a:t>百万</a:t>
          </a:r>
          <a:r>
            <a:rPr kumimoji="1" lang="ja-JP" altLang="ja-JP" sz="1100" b="0" i="0" baseline="0">
              <a:solidFill>
                <a:schemeClr val="dk1"/>
              </a:solidFill>
              <a:effectLst/>
              <a:latin typeface="+mn-lt"/>
              <a:ea typeface="+mn-ea"/>
              <a:cs typeface="+mn-cs"/>
            </a:rPr>
            <a:t>円積立てることができた。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大規模災害への備えや人口減少による市税の減等のため、余剰金についてはできる限りで積み立てることとしている。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普通交付税の増による歳入総額の増や歳出の精査による単独費の削減等の要因で、昨年度から</a:t>
          </a:r>
          <a:r>
            <a:rPr kumimoji="1" lang="en-US" altLang="ja-JP" sz="1100" b="0" i="0" baseline="0">
              <a:solidFill>
                <a:schemeClr val="dk1"/>
              </a:solidFill>
              <a:effectLst/>
              <a:latin typeface="+mn-lt"/>
              <a:ea typeface="+mn-ea"/>
              <a:cs typeface="+mn-cs"/>
            </a:rPr>
            <a:t>909</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円積立てることができた。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今後も償還金が増加するため、基金残高は減少すると予想される。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地方税は前年度より増加</a:t>
          </a:r>
          <a:r>
            <a:rPr kumimoji="1" lang="ja-JP" altLang="en-US" sz="1100" b="0" i="0" baseline="0">
              <a:solidFill>
                <a:schemeClr val="dk1"/>
              </a:solidFill>
              <a:effectLst/>
              <a:latin typeface="+mn-lt"/>
              <a:ea typeface="+mn-ea"/>
              <a:cs typeface="+mn-cs"/>
            </a:rPr>
            <a:t>している</a:t>
          </a:r>
          <a:r>
            <a:rPr kumimoji="1" lang="ja-JP" altLang="ja-JP" sz="1100" b="0" i="0" baseline="0">
              <a:solidFill>
                <a:schemeClr val="dk1"/>
              </a:solidFill>
              <a:effectLst/>
              <a:latin typeface="+mn-lt"/>
              <a:ea typeface="+mn-ea"/>
              <a:cs typeface="+mn-cs"/>
            </a:rPr>
            <a:t>が、財政力指数については昨年度から</a:t>
          </a:r>
          <a:r>
            <a:rPr kumimoji="1" lang="ja-JP" altLang="en-US" sz="1100" b="0" i="0" baseline="0">
              <a:solidFill>
                <a:schemeClr val="dk1"/>
              </a:solidFill>
              <a:effectLst/>
              <a:latin typeface="+mn-lt"/>
              <a:ea typeface="+mn-ea"/>
              <a:cs typeface="+mn-cs"/>
            </a:rPr>
            <a:t>引き続き</a:t>
          </a:r>
          <a:r>
            <a:rPr kumimoji="1" lang="en-US" altLang="ja-JP" sz="1100" b="0" i="0" baseline="0">
              <a:solidFill>
                <a:schemeClr val="dk1"/>
              </a:solidFill>
              <a:effectLst/>
              <a:latin typeface="+mn-lt"/>
              <a:ea typeface="+mn-ea"/>
              <a:cs typeface="+mn-cs"/>
            </a:rPr>
            <a:t>0.35</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。類似団体と比較して</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下回っている。引き続き企業誘致による雇用拡大や定住奨励金制度による人口増での税収増を図りつつ、緊急に必要な事業を峻別して投資的経費を抑制するなど、歳出削減にも取り組んで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経常一般財源について、地方交付税が増になったこともあり、全体では増加となった。一方歳出は新公立病院整備</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に係る負担金の増が要因で補助費等の増加となったが、</a:t>
          </a:r>
          <a:r>
            <a:rPr kumimoji="1" lang="ja-JP" altLang="en-US" sz="1100" b="0" i="0" baseline="0">
              <a:solidFill>
                <a:schemeClr val="dk1"/>
              </a:solidFill>
              <a:effectLst/>
              <a:latin typeface="+mn-lt"/>
              <a:ea typeface="+mn-ea"/>
              <a:cs typeface="+mn-cs"/>
            </a:rPr>
            <a:t>ふるさと納税基金を活用した事業が増えたため、経常経費が減り、昨年度より</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ポイント減少した。</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a:t>
          </a:r>
          <a:r>
            <a:rPr kumimoji="1" lang="ja-JP" altLang="en-US" sz="1100" b="0" i="0" baseline="0">
              <a:solidFill>
                <a:schemeClr val="dk1"/>
              </a:solidFill>
              <a:effectLst/>
              <a:latin typeface="+mn-lt"/>
              <a:ea typeface="+mn-ea"/>
              <a:cs typeface="+mn-cs"/>
            </a:rPr>
            <a:t>はいるが</a:t>
          </a:r>
          <a:r>
            <a:rPr kumimoji="1" lang="ja-JP" altLang="ja-JP" sz="1100" b="0" i="0" baseline="0">
              <a:solidFill>
                <a:schemeClr val="dk1"/>
              </a:solidFill>
              <a:effectLst/>
              <a:latin typeface="+mn-lt"/>
              <a:ea typeface="+mn-ea"/>
              <a:cs typeface="+mn-cs"/>
            </a:rPr>
            <a:t>、今後も地方債発行に伴う公債費の増が見込まれるため、行政評価に伴う事業の見直しを進めるとともに、適切な定員管理に取り組み経常経費の削減に努める。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84001</xdr:rowOff>
    </xdr:from>
    <xdr:to>
      <xdr:col>23</xdr:col>
      <xdr:colOff>133350</xdr:colOff>
      <xdr:row>60</xdr:row>
      <xdr:rowOff>118473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7100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118473</xdr:rowOff>
    </xdr:from>
    <xdr:to>
      <xdr:col>19</xdr:col>
      <xdr:colOff>133350</xdr:colOff>
      <xdr:row>61</xdr:row>
      <xdr:rowOff>19413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054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61</xdr:row>
      <xdr:rowOff>19413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929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62</xdr:row>
      <xdr:rowOff>13426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9294"/>
          <a:ext cx="8890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33201</xdr:rowOff>
    </xdr:from>
    <xdr:to>
      <xdr:col>23</xdr:col>
      <xdr:colOff>184150</xdr:colOff>
      <xdr:row>60</xdr:row>
      <xdr:rowOff>134801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49728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67673</xdr:rowOff>
    </xdr:from>
    <xdr:to>
      <xdr:col>19</xdr:col>
      <xdr:colOff>184150</xdr:colOff>
      <xdr:row>60</xdr:row>
      <xdr:rowOff>169273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140063</xdr:rowOff>
    </xdr:from>
    <xdr:to>
      <xdr:col>15</xdr:col>
      <xdr:colOff>133350</xdr:colOff>
      <xdr:row>61</xdr:row>
      <xdr:rowOff>70213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54990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67871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134076</xdr:rowOff>
    </xdr:from>
    <xdr:to>
      <xdr:col>7</xdr:col>
      <xdr:colOff>31750</xdr:colOff>
      <xdr:row>62</xdr:row>
      <xdr:rowOff>64226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49003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昨年度に比べ</a:t>
          </a:r>
          <a:r>
            <a:rPr kumimoji="1" lang="en-US" altLang="ja-JP" sz="1100" b="0" i="0" baseline="0">
              <a:solidFill>
                <a:schemeClr val="dk1"/>
              </a:solidFill>
              <a:effectLst/>
              <a:latin typeface="+mn-lt"/>
              <a:ea typeface="+mn-ea"/>
              <a:cs typeface="+mn-cs"/>
            </a:rPr>
            <a:t>34,834</a:t>
          </a:r>
          <a:r>
            <a:rPr kumimoji="1" lang="ja-JP" altLang="ja-JP" sz="1100" b="0" i="0" baseline="0">
              <a:solidFill>
                <a:schemeClr val="dk1"/>
              </a:solidFill>
              <a:effectLst/>
              <a:latin typeface="+mn-lt"/>
              <a:ea typeface="+mn-ea"/>
              <a:cs typeface="+mn-cs"/>
            </a:rPr>
            <a:t>円の増額となっており、類似団体平均と比較すると</a:t>
          </a:r>
          <a:r>
            <a:rPr kumimoji="1" lang="en-US" altLang="ja-JP" sz="1100" b="0" i="0" baseline="0">
              <a:solidFill>
                <a:schemeClr val="dk1"/>
              </a:solidFill>
              <a:effectLst/>
              <a:latin typeface="+mn-lt"/>
              <a:ea typeface="+mn-ea"/>
              <a:cs typeface="+mn-cs"/>
            </a:rPr>
            <a:t>26,916</a:t>
          </a:r>
          <a:r>
            <a:rPr kumimoji="1" lang="ja-JP" altLang="ja-JP" sz="1100" b="0" i="0" baseline="0">
              <a:solidFill>
                <a:schemeClr val="dk1"/>
              </a:solidFill>
              <a:effectLst/>
              <a:latin typeface="+mn-lt"/>
              <a:ea typeface="+mn-ea"/>
              <a:cs typeface="+mn-cs"/>
            </a:rPr>
            <a:t>円高い数値である。要因としては、人件費は一般職員給与等の増額、物件費は物価高騰に伴い全体コストが増額していることが挙げられる。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48251</xdr:rowOff>
    </xdr:from>
    <xdr:to>
      <xdr:col>23</xdr:col>
      <xdr:colOff>133350</xdr:colOff>
      <xdr:row>81</xdr:row>
      <xdr:rowOff>56657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5701"/>
          <a:ext cx="8382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44523</xdr:rowOff>
    </xdr:from>
    <xdr:to>
      <xdr:col>19</xdr:col>
      <xdr:colOff>133350</xdr:colOff>
      <xdr:row>81</xdr:row>
      <xdr:rowOff>48251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1973"/>
          <a:ext cx="889000" cy="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41314</xdr:rowOff>
    </xdr:from>
    <xdr:to>
      <xdr:col>15</xdr:col>
      <xdr:colOff>82550</xdr:colOff>
      <xdr:row>81</xdr:row>
      <xdr:rowOff>44523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8764"/>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41118</xdr:rowOff>
    </xdr:from>
    <xdr:to>
      <xdr:col>11</xdr:col>
      <xdr:colOff>31750</xdr:colOff>
      <xdr:row>81</xdr:row>
      <xdr:rowOff>41314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56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153178</xdr:rowOff>
    </xdr:from>
    <xdr:to>
      <xdr:col>7</xdr:col>
      <xdr:colOff>31750</xdr:colOff>
      <xdr:row>81</xdr:row>
      <xdr:rowOff>83328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6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3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5857</xdr:rowOff>
    </xdr:from>
    <xdr:to>
      <xdr:col>23</xdr:col>
      <xdr:colOff>184150</xdr:colOff>
      <xdr:row>81</xdr:row>
      <xdr:rowOff>107457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54134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168901</xdr:rowOff>
    </xdr:from>
    <xdr:to>
      <xdr:col>19</xdr:col>
      <xdr:colOff>184150</xdr:colOff>
      <xdr:row>81</xdr:row>
      <xdr:rowOff>99051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165173</xdr:rowOff>
    </xdr:from>
    <xdr:to>
      <xdr:col>15</xdr:col>
      <xdr:colOff>133350</xdr:colOff>
      <xdr:row>81</xdr:row>
      <xdr:rowOff>95323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105500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161964</xdr:rowOff>
    </xdr:from>
    <xdr:to>
      <xdr:col>11</xdr:col>
      <xdr:colOff>82550</xdr:colOff>
      <xdr:row>81</xdr:row>
      <xdr:rowOff>92114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102291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161768</xdr:rowOff>
    </xdr:from>
    <xdr:to>
      <xdr:col>7</xdr:col>
      <xdr:colOff>31750</xdr:colOff>
      <xdr:row>81</xdr:row>
      <xdr:rowOff>91918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76695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ポイント上回っており、</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差が広がっている。高齢層の職員の割合が類似団体より高いため、数値を押し上げている状況である。</a:t>
          </a:r>
          <a:endParaRPr lang="ja-JP" altLang="ja-JP" sz="1400">
            <a:effectLst/>
          </a:endParaRPr>
        </a:p>
        <a:p>
          <a:r>
            <a:rPr kumimoji="1" lang="ja-JP" altLang="ja-JP" sz="1100">
              <a:solidFill>
                <a:schemeClr val="dk1"/>
              </a:solidFill>
              <a:effectLst/>
              <a:latin typeface="+mn-lt"/>
              <a:ea typeface="+mn-ea"/>
              <a:cs typeface="+mn-cs"/>
            </a:rPr>
            <a:t>今後も業務量を勘案しながら総人件費の抑制に努める。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136071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290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153307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45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多久市人口が昨年度と比べて減少しているため、人口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人当たりの職員数は当市の昨年度と比べて</a:t>
          </a:r>
          <a:r>
            <a:rPr kumimoji="1" lang="en-US" altLang="ja-JP" sz="1100" b="0" i="0" baseline="0">
              <a:solidFill>
                <a:schemeClr val="dk1"/>
              </a:solidFill>
              <a:effectLst/>
              <a:latin typeface="+mn-lt"/>
              <a:ea typeface="+mn-ea"/>
              <a:cs typeface="+mn-cs"/>
            </a:rPr>
            <a:t>0.46</a:t>
          </a:r>
          <a:r>
            <a:rPr kumimoji="1" lang="ja-JP" altLang="ja-JP" sz="1100" b="0" i="0" baseline="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今後も定住奨励制度等による人口の増加や行政改革の推進を図り、適正な管理に努める。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150876</xdr:rowOff>
    </xdr:from>
    <xdr:to>
      <xdr:col>81</xdr:col>
      <xdr:colOff>44450</xdr:colOff>
      <xdr:row>61</xdr:row>
      <xdr:rowOff>16425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37876"/>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128355</xdr:rowOff>
    </xdr:from>
    <xdr:to>
      <xdr:col>77</xdr:col>
      <xdr:colOff>44450</xdr:colOff>
      <xdr:row>60</xdr:row>
      <xdr:rowOff>150876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15355"/>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102616</xdr:rowOff>
    </xdr:from>
    <xdr:to>
      <xdr:col>72</xdr:col>
      <xdr:colOff>203200</xdr:colOff>
      <xdr:row>60</xdr:row>
      <xdr:rowOff>128355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8961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96181</xdr:rowOff>
    </xdr:from>
    <xdr:to>
      <xdr:col>68</xdr:col>
      <xdr:colOff>152400</xdr:colOff>
      <xdr:row>60</xdr:row>
      <xdr:rowOff>102616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318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107442</xdr:rowOff>
    </xdr:from>
    <xdr:to>
      <xdr:col>64</xdr:col>
      <xdr:colOff>152400</xdr:colOff>
      <xdr:row>60</xdr:row>
      <xdr:rowOff>37592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2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47769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137075</xdr:rowOff>
    </xdr:from>
    <xdr:to>
      <xdr:col>81</xdr:col>
      <xdr:colOff>95250</xdr:colOff>
      <xdr:row>61</xdr:row>
      <xdr:rowOff>67225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153602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100076</xdr:rowOff>
    </xdr:from>
    <xdr:to>
      <xdr:col>77</xdr:col>
      <xdr:colOff>95250</xdr:colOff>
      <xdr:row>61</xdr:row>
      <xdr:rowOff>30226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40403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77555</xdr:rowOff>
    </xdr:from>
    <xdr:to>
      <xdr:col>73</xdr:col>
      <xdr:colOff>44450</xdr:colOff>
      <xdr:row>61</xdr:row>
      <xdr:rowOff>7705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17882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51816</xdr:rowOff>
    </xdr:from>
    <xdr:to>
      <xdr:col>68</xdr:col>
      <xdr:colOff>203200</xdr:colOff>
      <xdr:row>60</xdr:row>
      <xdr:rowOff>153416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163593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131758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実質公債費比率は昨年度と比べて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ポイント増となっており、類似団体平均と比較しても</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北多久公民館</a:t>
          </a:r>
          <a:r>
            <a:rPr kumimoji="1" lang="ja-JP" altLang="ja-JP" sz="1100" b="0" i="0" baseline="0">
              <a:solidFill>
                <a:schemeClr val="dk1"/>
              </a:solidFill>
              <a:effectLst/>
              <a:latin typeface="+mn-lt"/>
              <a:ea typeface="+mn-ea"/>
              <a:cs typeface="+mn-cs"/>
            </a:rPr>
            <a:t>建設</a:t>
          </a:r>
          <a:r>
            <a:rPr kumimoji="1" lang="ja-JP" altLang="en-US" sz="1100" b="0" i="0" baseline="0">
              <a:solidFill>
                <a:schemeClr val="dk1"/>
              </a:solidFill>
              <a:effectLst/>
              <a:latin typeface="+mn-lt"/>
              <a:ea typeface="+mn-ea"/>
              <a:cs typeface="+mn-cs"/>
            </a:rPr>
            <a:t>や新公立病院の建設</a:t>
          </a:r>
          <a:r>
            <a:rPr kumimoji="1" lang="ja-JP" altLang="ja-JP" sz="1100" b="0" i="0" baseline="0">
              <a:solidFill>
                <a:schemeClr val="dk1"/>
              </a:solidFill>
              <a:effectLst/>
              <a:latin typeface="+mn-lt"/>
              <a:ea typeface="+mn-ea"/>
              <a:cs typeface="+mn-cs"/>
            </a:rPr>
            <a:t>に係る償還が開始されることにより実質公債費比率の上昇が予想され、また公営住宅整備などの大型事業に係る借入計画があることから、補助事業（補助金）を有効活用し、地方債に頼ら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94403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3001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80328</xdr:rowOff>
    </xdr:from>
    <xdr:to>
      <xdr:col>77</xdr:col>
      <xdr:colOff>44450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239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72284</xdr:rowOff>
    </xdr:from>
    <xdr:to>
      <xdr:col>72</xdr:col>
      <xdr:colOff>203200</xdr:colOff>
      <xdr:row>37</xdr:row>
      <xdr:rowOff>80328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159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72284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15680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121937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29528</xdr:rowOff>
    </xdr:from>
    <xdr:to>
      <xdr:col>73</xdr:col>
      <xdr:colOff>44450</xdr:colOff>
      <xdr:row>37</xdr:row>
      <xdr:rowOff>131128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115905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21484</xdr:rowOff>
    </xdr:from>
    <xdr:to>
      <xdr:col>68</xdr:col>
      <xdr:colOff>203200</xdr:colOff>
      <xdr:row>37</xdr:row>
      <xdr:rowOff>123084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107861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昨年度と比較し、地方債現在高は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、充当可能基金は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となって</a:t>
          </a:r>
          <a:r>
            <a:rPr kumimoji="1" lang="ja-JP" altLang="en-US" sz="1100" b="0" i="0" baseline="0">
              <a:solidFill>
                <a:schemeClr val="dk1"/>
              </a:solidFill>
              <a:effectLst/>
              <a:latin typeface="+mn-lt"/>
              <a:ea typeface="+mn-ea"/>
              <a:cs typeface="+mn-cs"/>
            </a:rPr>
            <a:t>はいるが</a:t>
          </a:r>
          <a:r>
            <a:rPr kumimoji="1" lang="ja-JP" altLang="ja-JP" sz="1100" b="0" i="0" baseline="0">
              <a:solidFill>
                <a:schemeClr val="dk1"/>
              </a:solidFill>
              <a:effectLst/>
              <a:latin typeface="+mn-lt"/>
              <a:ea typeface="+mn-ea"/>
              <a:cs typeface="+mn-cs"/>
            </a:rPr>
            <a:t>、昨年度同様に算定なしとなった。しかしながら、充当可能基金の大半を占めているのは、鉱害復旧施設基金に代表される特定目的基金である。財政調整基金及び減債基金については増額となっているため、今後も新規・既存事業の見直しや新規発行地方債の抑制等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昨年度と比べて</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ている要因は、退職者の増加により退職手当が増加した</a:t>
          </a:r>
          <a:r>
            <a:rPr kumimoji="1" lang="ja-JP" altLang="ja-JP" sz="1100" b="0" i="0" baseline="0">
              <a:solidFill>
                <a:schemeClr val="dk1"/>
              </a:solidFill>
              <a:effectLst/>
              <a:latin typeface="+mn-lt"/>
              <a:ea typeface="+mn-ea"/>
              <a:cs typeface="+mn-cs"/>
            </a:rPr>
            <a:t>こと</a:t>
          </a:r>
          <a:r>
            <a:rPr kumimoji="1" lang="ja-JP" altLang="en-US" sz="1100" b="0" i="0" baseline="0">
              <a:solidFill>
                <a:schemeClr val="dk1"/>
              </a:solidFill>
              <a:effectLst/>
              <a:latin typeface="+mn-lt"/>
              <a:ea typeface="+mn-ea"/>
              <a:cs typeface="+mn-cs"/>
            </a:rPr>
            <a:t>と、会計年度任用職員分の勤勉手当の増加等</a:t>
          </a:r>
          <a:r>
            <a:rPr kumimoji="1" lang="ja-JP" altLang="ja-JP" sz="1100" b="0" i="0" baseline="0">
              <a:solidFill>
                <a:schemeClr val="dk1"/>
              </a:solidFill>
              <a:effectLst/>
              <a:latin typeface="+mn-lt"/>
              <a:ea typeface="+mn-ea"/>
              <a:cs typeface="+mn-cs"/>
            </a:rPr>
            <a:t>が主な要因である。類似団体平均と</a:t>
          </a:r>
          <a:r>
            <a:rPr kumimoji="1" lang="ja-JP" altLang="en-US" sz="1100" b="0" i="0" baseline="0">
              <a:solidFill>
                <a:schemeClr val="dk1"/>
              </a:solidFill>
              <a:effectLst/>
              <a:latin typeface="+mn-lt"/>
              <a:ea typeface="+mn-ea"/>
              <a:cs typeface="+mn-cs"/>
            </a:rPr>
            <a:t>の比較では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ポイント低くなっている。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今後も適正な定員管理を行い、人件費の抑制に努める。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ここ数年は類似団体平均よりも低い数値で推移して</a:t>
          </a:r>
          <a:r>
            <a:rPr kumimoji="1" lang="ja-JP" altLang="en-US" sz="1100" b="0" i="0" baseline="0">
              <a:solidFill>
                <a:sysClr val="windowText" lastClr="000000"/>
              </a:solidFill>
              <a:effectLst/>
              <a:latin typeface="+mn-lt"/>
              <a:ea typeface="+mn-ea"/>
              <a:cs typeface="+mn-cs"/>
            </a:rPr>
            <a:t>おり</a:t>
          </a:r>
          <a:r>
            <a:rPr kumimoji="1" lang="ja-JP" altLang="ja-JP" sz="1100" b="0" i="0" baseline="0">
              <a:solidFill>
                <a:sysClr val="windowText" lastClr="000000"/>
              </a:solidFill>
              <a:effectLst/>
              <a:latin typeface="+mn-lt"/>
              <a:ea typeface="+mn-ea"/>
              <a:cs typeface="+mn-cs"/>
            </a:rPr>
            <a:t>、当市の昨年度と比べると</a:t>
          </a:r>
          <a:r>
            <a:rPr kumimoji="1" lang="en-US" altLang="ja-JP" sz="1100" b="0" i="0" baseline="0">
              <a:solidFill>
                <a:sysClr val="windowText" lastClr="000000"/>
              </a:solidFill>
              <a:effectLst/>
              <a:latin typeface="+mn-lt"/>
              <a:ea typeface="+mn-ea"/>
              <a:cs typeface="+mn-cs"/>
            </a:rPr>
            <a:t>0.5</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ふるさと納税基金を活用した事業が増えたため、経常経費が減少したことが</a:t>
          </a:r>
          <a:r>
            <a:rPr kumimoji="1" lang="ja-JP" altLang="ja-JP" sz="1100" b="0" i="0" baseline="0">
              <a:solidFill>
                <a:sysClr val="windowText" lastClr="000000"/>
              </a:solidFill>
              <a:effectLst/>
              <a:latin typeface="+mn-lt"/>
              <a:ea typeface="+mn-ea"/>
              <a:cs typeface="+mn-cs"/>
            </a:rPr>
            <a:t>主な要因である。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73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5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7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昨年度と比べて</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となり、類似団体平均と比較すると</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した主な要因としては、</a:t>
          </a:r>
          <a:r>
            <a:rPr kumimoji="1" lang="ja-JP" altLang="en-US" sz="1100" b="0" i="0" baseline="0">
              <a:solidFill>
                <a:schemeClr val="dk1"/>
              </a:solidFill>
              <a:effectLst/>
              <a:latin typeface="+mn-lt"/>
              <a:ea typeface="+mn-ea"/>
              <a:cs typeface="+mn-cs"/>
            </a:rPr>
            <a:t>低所得子育て世帯生活支援特別給付金の減である。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99785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5928"/>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99785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当市の昨年度に比べて</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ポイント減少しており、類似団体平均と比較しても</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積立金の減額である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67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60</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441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61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61</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61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50800</xdr:rowOff>
    </xdr:from>
    <xdr:to>
      <xdr:col>74</xdr:col>
      <xdr:colOff>31750</xdr:colOff>
      <xdr:row>60</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82550</xdr:rowOff>
    </xdr:from>
    <xdr:to>
      <xdr:col>65</xdr:col>
      <xdr:colOff>53975</xdr:colOff>
      <xdr:row>62</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新公立病院建設に係る負担金の増額により、当市の昨年度と比べると</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ポイント増となり、類似団体平均を</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経常的な補助金や市が出資する法人等各種団体への補助金の見直しを行い削減に努める。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683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83566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今年度は元金分で</a:t>
          </a:r>
          <a:r>
            <a:rPr kumimoji="1" lang="en-US" altLang="ja-JP" sz="1100" b="0" i="0" baseline="0">
              <a:solidFill>
                <a:schemeClr val="dk1"/>
              </a:solidFill>
              <a:effectLst/>
              <a:latin typeface="+mn-lt"/>
              <a:ea typeface="+mn-ea"/>
              <a:cs typeface="+mn-cs"/>
            </a:rPr>
            <a:t>44,196</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利子分で</a:t>
          </a:r>
          <a:r>
            <a:rPr kumimoji="1" lang="en-US" altLang="ja-JP" sz="1100" b="0" i="0" baseline="0">
              <a:solidFill>
                <a:schemeClr val="dk1"/>
              </a:solidFill>
              <a:effectLst/>
              <a:latin typeface="+mn-lt"/>
              <a:ea typeface="+mn-ea"/>
              <a:cs typeface="+mn-cs"/>
            </a:rPr>
            <a:t>7,635</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となり、公債費全体で</a:t>
          </a:r>
          <a:r>
            <a:rPr kumimoji="1" lang="en-US" altLang="ja-JP" sz="1100" b="0" i="0" baseline="0">
              <a:solidFill>
                <a:schemeClr val="dk1"/>
              </a:solidFill>
              <a:effectLst/>
              <a:latin typeface="+mn-lt"/>
              <a:ea typeface="+mn-ea"/>
              <a:cs typeface="+mn-cs"/>
            </a:rPr>
            <a:t>51,831</a:t>
          </a:r>
          <a:r>
            <a:rPr kumimoji="1" lang="ja-JP" altLang="ja-JP" sz="1100" b="0" i="0" baseline="0">
              <a:solidFill>
                <a:schemeClr val="dk1"/>
              </a:solidFill>
              <a:effectLst/>
              <a:latin typeface="+mn-lt"/>
              <a:ea typeface="+mn-ea"/>
              <a:cs typeface="+mn-cs"/>
            </a:rPr>
            <a:t>千円の増額と</a:t>
          </a:r>
          <a:r>
            <a:rPr kumimoji="1" lang="ja-JP" altLang="en-US" sz="1100" b="0" i="0" baseline="0">
              <a:solidFill>
                <a:schemeClr val="dk1"/>
              </a:solidFill>
              <a:effectLst/>
              <a:latin typeface="+mn-lt"/>
              <a:ea typeface="+mn-ea"/>
              <a:cs typeface="+mn-cs"/>
            </a:rPr>
            <a:t>なった。</a:t>
          </a:r>
          <a:r>
            <a:rPr kumimoji="1" lang="ja-JP" altLang="en-US" sz="1100" b="0" i="0" baseline="0">
              <a:solidFill>
                <a:sysClr val="windowText" lastClr="000000"/>
              </a:solidFill>
              <a:effectLst/>
              <a:latin typeface="+mn-lt"/>
              <a:ea typeface="+mn-ea"/>
              <a:cs typeface="+mn-cs"/>
            </a:rPr>
            <a:t>一方、普通交付税の増により経常一般財源等総額が増額となり、</a:t>
          </a:r>
          <a:r>
            <a:rPr kumimoji="1" lang="ja-JP" altLang="ja-JP" sz="1100" b="0" i="0" baseline="0">
              <a:solidFill>
                <a:schemeClr val="dk1"/>
              </a:solidFill>
              <a:effectLst/>
              <a:latin typeface="+mn-lt"/>
              <a:ea typeface="+mn-ea"/>
              <a:cs typeface="+mn-cs"/>
            </a:rPr>
            <a:t>昨年度と比べて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している。今後も大型事業に係る償還が始まることにより実質公債費比率の上昇も予想され</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慎重な財政運営を実施して公債費の縮減に努める。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102235</xdr:rowOff>
    </xdr:from>
    <xdr:to>
      <xdr:col>24</xdr:col>
      <xdr:colOff>25400</xdr:colOff>
      <xdr:row>75</xdr:row>
      <xdr:rowOff>106045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09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106045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628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104140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9621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37465</xdr:rowOff>
    </xdr:from>
    <xdr:to>
      <xdr:col>11</xdr:col>
      <xdr:colOff>9525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962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51435</xdr:rowOff>
    </xdr:from>
    <xdr:to>
      <xdr:col>24</xdr:col>
      <xdr:colOff>76200</xdr:colOff>
      <xdr:row>75</xdr:row>
      <xdr:rowOff>153036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23512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55245</xdr:rowOff>
    </xdr:from>
    <xdr:to>
      <xdr:col>20</xdr:col>
      <xdr:colOff>38100</xdr:colOff>
      <xdr:row>75</xdr:row>
      <xdr:rowOff>156845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141622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00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158115</xdr:rowOff>
    </xdr:from>
    <xdr:to>
      <xdr:col>11</xdr:col>
      <xdr:colOff>60325</xdr:colOff>
      <xdr:row>75</xdr:row>
      <xdr:rowOff>88265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73042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公債費以外に係る経常収支比率は、当市の昨年度と比べると</a:t>
          </a:r>
          <a:r>
            <a:rPr kumimoji="1" lang="en-US" altLang="ja-JP" sz="1100" b="0" i="0" baseline="0">
              <a:solidFill>
                <a:sysClr val="windowText" lastClr="000000"/>
              </a:solidFill>
              <a:effectLst/>
              <a:latin typeface="+mn-lt"/>
              <a:ea typeface="+mn-ea"/>
              <a:cs typeface="+mn-cs"/>
            </a:rPr>
            <a:t>0.8</a:t>
          </a:r>
          <a:r>
            <a:rPr kumimoji="1" lang="ja-JP" altLang="ja-JP" sz="1100" b="0" i="0" baseline="0">
              <a:solidFill>
                <a:sysClr val="windowText" lastClr="000000"/>
              </a:solidFill>
              <a:effectLst/>
              <a:latin typeface="+mn-lt"/>
              <a:ea typeface="+mn-ea"/>
              <a:cs typeface="+mn-cs"/>
            </a:rPr>
            <a:t>ポイント減となっている。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主な要因は、</a:t>
          </a:r>
          <a:r>
            <a:rPr kumimoji="1" lang="ja-JP" altLang="en-US" sz="1100" b="0" i="0" baseline="0">
              <a:solidFill>
                <a:sysClr val="windowText" lastClr="000000"/>
              </a:solidFill>
              <a:effectLst/>
              <a:latin typeface="+mn-lt"/>
              <a:ea typeface="+mn-ea"/>
              <a:cs typeface="+mn-cs"/>
            </a:rPr>
            <a:t>扶助費や積立金の</a:t>
          </a:r>
          <a:r>
            <a:rPr kumimoji="1" lang="ja-JP" altLang="ja-JP" sz="1100" b="0" i="0" baseline="0">
              <a:solidFill>
                <a:sysClr val="windowText" lastClr="000000"/>
              </a:solidFill>
              <a:effectLst/>
              <a:latin typeface="+mn-lt"/>
              <a:ea typeface="+mn-ea"/>
              <a:cs typeface="+mn-cs"/>
            </a:rPr>
            <a:t>減額である。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各分析にも掲げているとおり、今後も経常経費の軽減に向けて努める。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97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337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78</xdr:row>
      <xdr:rowOff>136144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84048"/>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26073</xdr:rowOff>
    </xdr:from>
    <xdr:to>
      <xdr:col>29</xdr:col>
      <xdr:colOff>127000</xdr:colOff>
      <xdr:row>17</xdr:row>
      <xdr:rowOff>148222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88348"/>
          <a:ext cx="647700" cy="12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10851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31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148222</xdr:rowOff>
    </xdr:from>
    <xdr:to>
      <xdr:col>26</xdr:col>
      <xdr:colOff>50800</xdr:colOff>
      <xdr:row>18</xdr:row>
      <xdr:rowOff>20177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10497"/>
          <a:ext cx="698500" cy="43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20177</xdr:rowOff>
    </xdr:from>
    <xdr:to>
      <xdr:col>22</xdr:col>
      <xdr:colOff>114300</xdr:colOff>
      <xdr:row>18</xdr:row>
      <xdr:rowOff>39932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53902"/>
          <a:ext cx="698500" cy="19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39932</xdr:rowOff>
    </xdr:from>
    <xdr:to>
      <xdr:col>18</xdr:col>
      <xdr:colOff>177800</xdr:colOff>
      <xdr:row>18</xdr:row>
      <xdr:rowOff>76136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3657"/>
          <a:ext cx="698500" cy="3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162687</xdr:rowOff>
    </xdr:from>
    <xdr:to>
      <xdr:col>15</xdr:col>
      <xdr:colOff>101600</xdr:colOff>
      <xdr:row>19</xdr:row>
      <xdr:rowOff>92837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296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77614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3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146723</xdr:rowOff>
    </xdr:from>
    <xdr:to>
      <xdr:col>29</xdr:col>
      <xdr:colOff>177800</xdr:colOff>
      <xdr:row>17</xdr:row>
      <xdr:rowOff>76873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3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163250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8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97422</xdr:rowOff>
    </xdr:from>
    <xdr:to>
      <xdr:col>26</xdr:col>
      <xdr:colOff>101600</xdr:colOff>
      <xdr:row>18</xdr:row>
      <xdr:rowOff>27572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5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12349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46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140827</xdr:rowOff>
    </xdr:from>
    <xdr:to>
      <xdr:col>22</xdr:col>
      <xdr:colOff>165100</xdr:colOff>
      <xdr:row>18</xdr:row>
      <xdr:rowOff>70977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0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8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160582</xdr:rowOff>
    </xdr:from>
    <xdr:to>
      <xdr:col>19</xdr:col>
      <xdr:colOff>38100</xdr:colOff>
      <xdr:row>18</xdr:row>
      <xdr:rowOff>90732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75509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25336</xdr:rowOff>
    </xdr:from>
    <xdr:to>
      <xdr:col>15</xdr:col>
      <xdr:colOff>101600</xdr:colOff>
      <xdr:row>18</xdr:row>
      <xdr:rowOff>126936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5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137113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2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14581</xdr:rowOff>
    </xdr:from>
    <xdr:to>
      <xdr:col>29</xdr:col>
      <xdr:colOff>127000</xdr:colOff>
      <xdr:row>38</xdr:row>
      <xdr:rowOff>22853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82181"/>
          <a:ext cx="647700" cy="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342257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6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20580</xdr:rowOff>
    </xdr:from>
    <xdr:to>
      <xdr:col>26</xdr:col>
      <xdr:colOff>50800</xdr:colOff>
      <xdr:row>38</xdr:row>
      <xdr:rowOff>22853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88180"/>
          <a:ext cx="698500" cy="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20580</xdr:rowOff>
    </xdr:from>
    <xdr:to>
      <xdr:col>22</xdr:col>
      <xdr:colOff>114300</xdr:colOff>
      <xdr:row>38</xdr:row>
      <xdr:rowOff>33960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88180"/>
          <a:ext cx="698500" cy="1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33960</xdr:rowOff>
    </xdr:from>
    <xdr:to>
      <xdr:col>18</xdr:col>
      <xdr:colOff>177800</xdr:colOff>
      <xdr:row>38</xdr:row>
      <xdr:rowOff>41677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1560"/>
          <a:ext cx="698500" cy="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24990</xdr:rowOff>
    </xdr:from>
    <xdr:to>
      <xdr:col>15</xdr:col>
      <xdr:colOff>101600</xdr:colOff>
      <xdr:row>38</xdr:row>
      <xdr:rowOff>126590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9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111367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306681</xdr:rowOff>
    </xdr:from>
    <xdr:to>
      <xdr:col>29</xdr:col>
      <xdr:colOff>177800</xdr:colOff>
      <xdr:row>38</xdr:row>
      <xdr:rowOff>65381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3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151758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314953</xdr:rowOff>
    </xdr:from>
    <xdr:to>
      <xdr:col>26</xdr:col>
      <xdr:colOff>101600</xdr:colOff>
      <xdr:row>38</xdr:row>
      <xdr:rowOff>73653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3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83830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8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312680</xdr:rowOff>
    </xdr:from>
    <xdr:to>
      <xdr:col>22</xdr:col>
      <xdr:colOff>165100</xdr:colOff>
      <xdr:row>38</xdr:row>
      <xdr:rowOff>71380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3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81557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326060</xdr:rowOff>
    </xdr:from>
    <xdr:to>
      <xdr:col>19</xdr:col>
      <xdr:colOff>38100</xdr:colOff>
      <xdr:row>38</xdr:row>
      <xdr:rowOff>84760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94937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333777</xdr:rowOff>
    </xdr:from>
    <xdr:to>
      <xdr:col>15</xdr:col>
      <xdr:colOff>101600</xdr:colOff>
      <xdr:row>38</xdr:row>
      <xdr:rowOff>92477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102654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76029</xdr:rowOff>
    </xdr:from>
    <xdr:to>
      <xdr:col>24</xdr:col>
      <xdr:colOff>63500</xdr:colOff>
      <xdr:row>36</xdr:row>
      <xdr:rowOff>101448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6779"/>
          <a:ext cx="838200" cy="19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101448</xdr:rowOff>
    </xdr:from>
    <xdr:to>
      <xdr:col>19</xdr:col>
      <xdr:colOff>177800</xdr:colOff>
      <xdr:row>36</xdr:row>
      <xdr:rowOff>125962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3648"/>
          <a:ext cx="8890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125962</xdr:rowOff>
    </xdr:from>
    <xdr:to>
      <xdr:col>15</xdr:col>
      <xdr:colOff>50800</xdr:colOff>
      <xdr:row>37</xdr:row>
      <xdr:rowOff>29199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8162"/>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169505</xdr:rowOff>
    </xdr:from>
    <xdr:to>
      <xdr:col>10</xdr:col>
      <xdr:colOff>114300</xdr:colOff>
      <xdr:row>37</xdr:row>
      <xdr:rowOff>29199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41705"/>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135447</xdr:rowOff>
    </xdr:from>
    <xdr:to>
      <xdr:col>6</xdr:col>
      <xdr:colOff>38100</xdr:colOff>
      <xdr:row>38</xdr:row>
      <xdr:rowOff>65598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790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56725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25229</xdr:rowOff>
    </xdr:from>
    <xdr:to>
      <xdr:col>24</xdr:col>
      <xdr:colOff>114300</xdr:colOff>
      <xdr:row>35</xdr:row>
      <xdr:rowOff>126829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48106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50648</xdr:rowOff>
    </xdr:from>
    <xdr:to>
      <xdr:col>20</xdr:col>
      <xdr:colOff>38100</xdr:colOff>
      <xdr:row>36</xdr:row>
      <xdr:rowOff>152248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143375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1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75162</xdr:rowOff>
    </xdr:from>
    <xdr:to>
      <xdr:col>15</xdr:col>
      <xdr:colOff>101600</xdr:colOff>
      <xdr:row>37</xdr:row>
      <xdr:rowOff>5312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167889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149849</xdr:rowOff>
    </xdr:from>
    <xdr:to>
      <xdr:col>10</xdr:col>
      <xdr:colOff>165100</xdr:colOff>
      <xdr:row>37</xdr:row>
      <xdr:rowOff>79999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71126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118705</xdr:rowOff>
    </xdr:from>
    <xdr:to>
      <xdr:col>6</xdr:col>
      <xdr:colOff>38100</xdr:colOff>
      <xdr:row>37</xdr:row>
      <xdr:rowOff>48855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65382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6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106647</xdr:rowOff>
    </xdr:from>
    <xdr:to>
      <xdr:col>24</xdr:col>
      <xdr:colOff>63500</xdr:colOff>
      <xdr:row>58</xdr:row>
      <xdr:rowOff>112306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0747"/>
          <a:ext cx="8382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112306</xdr:rowOff>
    </xdr:from>
    <xdr:to>
      <xdr:col>19</xdr:col>
      <xdr:colOff>177800</xdr:colOff>
      <xdr:row>58</xdr:row>
      <xdr:rowOff>115102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6406"/>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115102</xdr:rowOff>
    </xdr:from>
    <xdr:to>
      <xdr:col>15</xdr:col>
      <xdr:colOff>50800</xdr:colOff>
      <xdr:row>58</xdr:row>
      <xdr:rowOff>117851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202"/>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117429</xdr:rowOff>
    </xdr:from>
    <xdr:to>
      <xdr:col>10</xdr:col>
      <xdr:colOff>114300</xdr:colOff>
      <xdr:row>58</xdr:row>
      <xdr:rowOff>117851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1529"/>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72015</xdr:rowOff>
    </xdr:from>
    <xdr:to>
      <xdr:col>6</xdr:col>
      <xdr:colOff>38100</xdr:colOff>
      <xdr:row>59</xdr:row>
      <xdr:rowOff>2165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164742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55847</xdr:rowOff>
    </xdr:from>
    <xdr:to>
      <xdr:col>24</xdr:col>
      <xdr:colOff>114300</xdr:colOff>
      <xdr:row>58</xdr:row>
      <xdr:rowOff>157447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61506</xdr:rowOff>
    </xdr:from>
    <xdr:to>
      <xdr:col>20</xdr:col>
      <xdr:colOff>38100</xdr:colOff>
      <xdr:row>58</xdr:row>
      <xdr:rowOff>163106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8183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64302</xdr:rowOff>
    </xdr:from>
    <xdr:to>
      <xdr:col>15</xdr:col>
      <xdr:colOff>101600</xdr:colOff>
      <xdr:row>58</xdr:row>
      <xdr:rowOff>165902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67051</xdr:rowOff>
    </xdr:from>
    <xdr:to>
      <xdr:col>10</xdr:col>
      <xdr:colOff>165100</xdr:colOff>
      <xdr:row>58</xdr:row>
      <xdr:rowOff>168651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159778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66629</xdr:rowOff>
    </xdr:from>
    <xdr:to>
      <xdr:col>6</xdr:col>
      <xdr:colOff>38100</xdr:colOff>
      <xdr:row>58</xdr:row>
      <xdr:rowOff>168229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163906</xdr:rowOff>
    </xdr:from>
    <xdr:to>
      <xdr:col>24</xdr:col>
      <xdr:colOff>63500</xdr:colOff>
      <xdr:row>79</xdr:row>
      <xdr:rowOff>1257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7006"/>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132511</xdr:rowOff>
    </xdr:from>
    <xdr:to>
      <xdr:col>19</xdr:col>
      <xdr:colOff>177800</xdr:colOff>
      <xdr:row>78</xdr:row>
      <xdr:rowOff>163906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05611"/>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132511</xdr:rowOff>
    </xdr:from>
    <xdr:to>
      <xdr:col>15</xdr:col>
      <xdr:colOff>50800</xdr:colOff>
      <xdr:row>78</xdr:row>
      <xdr:rowOff>134582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5611"/>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128015</xdr:rowOff>
    </xdr:from>
    <xdr:to>
      <xdr:col>10</xdr:col>
      <xdr:colOff>114300</xdr:colOff>
      <xdr:row>78</xdr:row>
      <xdr:rowOff>134582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1115"/>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62306</xdr:rowOff>
    </xdr:from>
    <xdr:to>
      <xdr:col>6</xdr:col>
      <xdr:colOff>38100</xdr:colOff>
      <xdr:row>78</xdr:row>
      <xdr:rowOff>163906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121907</xdr:rowOff>
    </xdr:from>
    <xdr:to>
      <xdr:col>24</xdr:col>
      <xdr:colOff>114300</xdr:colOff>
      <xdr:row>79</xdr:row>
      <xdr:rowOff>52057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36834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113106</xdr:rowOff>
    </xdr:from>
    <xdr:to>
      <xdr:col>20</xdr:col>
      <xdr:colOff>38100</xdr:colOff>
      <xdr:row>79</xdr:row>
      <xdr:rowOff>43256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34383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81711</xdr:rowOff>
    </xdr:from>
    <xdr:to>
      <xdr:col>15</xdr:col>
      <xdr:colOff>101600</xdr:colOff>
      <xdr:row>79</xdr:row>
      <xdr:rowOff>11861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83782</xdr:rowOff>
    </xdr:from>
    <xdr:to>
      <xdr:col>10</xdr:col>
      <xdr:colOff>165100</xdr:colOff>
      <xdr:row>79</xdr:row>
      <xdr:rowOff>13932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77215</xdr:rowOff>
    </xdr:from>
    <xdr:to>
      <xdr:col>6</xdr:col>
      <xdr:colOff>38100</xdr:colOff>
      <xdr:row>79</xdr:row>
      <xdr:rowOff>7365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169942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115895</xdr:rowOff>
    </xdr:from>
    <xdr:to>
      <xdr:col>24</xdr:col>
      <xdr:colOff>63500</xdr:colOff>
      <xdr:row>95</xdr:row>
      <xdr:rowOff>46774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32195"/>
          <a:ext cx="838200" cy="10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14221</xdr:rowOff>
    </xdr:from>
    <xdr:to>
      <xdr:col>19</xdr:col>
      <xdr:colOff>177800</xdr:colOff>
      <xdr:row>95</xdr:row>
      <xdr:rowOff>46774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01971"/>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110027</xdr:rowOff>
    </xdr:from>
    <xdr:to>
      <xdr:col>15</xdr:col>
      <xdr:colOff>50800</xdr:colOff>
      <xdr:row>95</xdr:row>
      <xdr:rowOff>14221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6327"/>
          <a:ext cx="889000" cy="7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110027</xdr:rowOff>
    </xdr:from>
    <xdr:to>
      <xdr:col>10</xdr:col>
      <xdr:colOff>114300</xdr:colOff>
      <xdr:row>95</xdr:row>
      <xdr:rowOff>154978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6327"/>
          <a:ext cx="889000" cy="21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80480</xdr:rowOff>
    </xdr:from>
    <xdr:to>
      <xdr:col>6</xdr:col>
      <xdr:colOff>38100</xdr:colOff>
      <xdr:row>98</xdr:row>
      <xdr:rowOff>10630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65095</xdr:rowOff>
    </xdr:from>
    <xdr:to>
      <xdr:col>24</xdr:col>
      <xdr:colOff>114300</xdr:colOff>
      <xdr:row>94</xdr:row>
      <xdr:rowOff>166695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3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167424</xdr:rowOff>
    </xdr:from>
    <xdr:to>
      <xdr:col>20</xdr:col>
      <xdr:colOff>38100</xdr:colOff>
      <xdr:row>95</xdr:row>
      <xdr:rowOff>97574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114101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5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134871</xdr:rowOff>
    </xdr:from>
    <xdr:to>
      <xdr:col>15</xdr:col>
      <xdr:colOff>101600</xdr:colOff>
      <xdr:row>95</xdr:row>
      <xdr:rowOff>65021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81548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2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59227</xdr:rowOff>
    </xdr:from>
    <xdr:to>
      <xdr:col>10</xdr:col>
      <xdr:colOff>165100</xdr:colOff>
      <xdr:row>94</xdr:row>
      <xdr:rowOff>160827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5904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104178</xdr:rowOff>
    </xdr:from>
    <xdr:to>
      <xdr:col>6</xdr:col>
      <xdr:colOff>38100</xdr:colOff>
      <xdr:row>96</xdr:row>
      <xdr:rowOff>34328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50855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6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72312</xdr:rowOff>
    </xdr:from>
    <xdr:to>
      <xdr:col>55</xdr:col>
      <xdr:colOff>0</xdr:colOff>
      <xdr:row>36</xdr:row>
      <xdr:rowOff>133861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01612"/>
          <a:ext cx="838200" cy="40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133861</xdr:rowOff>
    </xdr:from>
    <xdr:to>
      <xdr:col>50</xdr:col>
      <xdr:colOff>114300</xdr:colOff>
      <xdr:row>37</xdr:row>
      <xdr:rowOff>135536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6061"/>
          <a:ext cx="889000" cy="17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135536</xdr:rowOff>
    </xdr:from>
    <xdr:to>
      <xdr:col>45</xdr:col>
      <xdr:colOff>177800</xdr:colOff>
      <xdr:row>38</xdr:row>
      <xdr:rowOff>5878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9186"/>
          <a:ext cx="8890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3432</xdr:rowOff>
    </xdr:from>
    <xdr:to>
      <xdr:col>41</xdr:col>
      <xdr:colOff>50800</xdr:colOff>
      <xdr:row>38</xdr:row>
      <xdr:rowOff>5878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5632"/>
          <a:ext cx="889000" cy="34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127521</xdr:rowOff>
    </xdr:from>
    <xdr:to>
      <xdr:col>36</xdr:col>
      <xdr:colOff>165100</xdr:colOff>
      <xdr:row>36</xdr:row>
      <xdr:rowOff>57671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2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48798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2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21512</xdr:rowOff>
    </xdr:from>
    <xdr:to>
      <xdr:col>55</xdr:col>
      <xdr:colOff>50800</xdr:colOff>
      <xdr:row>34</xdr:row>
      <xdr:rowOff>123112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44389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0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83061</xdr:rowOff>
    </xdr:from>
    <xdr:to>
      <xdr:col>50</xdr:col>
      <xdr:colOff>165100</xdr:colOff>
      <xdr:row>37</xdr:row>
      <xdr:rowOff>13211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29738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3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84736</xdr:rowOff>
    </xdr:from>
    <xdr:to>
      <xdr:col>46</xdr:col>
      <xdr:colOff>38100</xdr:colOff>
      <xdr:row>38</xdr:row>
      <xdr:rowOff>14886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126528</xdr:rowOff>
    </xdr:from>
    <xdr:to>
      <xdr:col>41</xdr:col>
      <xdr:colOff>101600</xdr:colOff>
      <xdr:row>38</xdr:row>
      <xdr:rowOff>56677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01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47805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124082</xdr:rowOff>
    </xdr:from>
    <xdr:to>
      <xdr:col>36</xdr:col>
      <xdr:colOff>165100</xdr:colOff>
      <xdr:row>36</xdr:row>
      <xdr:rowOff>54232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70759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0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49769</xdr:rowOff>
    </xdr:from>
    <xdr:to>
      <xdr:col>55</xdr:col>
      <xdr:colOff>0</xdr:colOff>
      <xdr:row>57</xdr:row>
      <xdr:rowOff>96948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2419"/>
          <a:ext cx="838200" cy="4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170936</xdr:rowOff>
    </xdr:from>
    <xdr:to>
      <xdr:col>50</xdr:col>
      <xdr:colOff>114300</xdr:colOff>
      <xdr:row>57</xdr:row>
      <xdr:rowOff>49769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72136"/>
          <a:ext cx="889000" cy="5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81988</xdr:rowOff>
    </xdr:from>
    <xdr:to>
      <xdr:col>45</xdr:col>
      <xdr:colOff>177800</xdr:colOff>
      <xdr:row>56</xdr:row>
      <xdr:rowOff>170936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83188"/>
          <a:ext cx="889000" cy="8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60833</xdr:rowOff>
    </xdr:from>
    <xdr:to>
      <xdr:col>41</xdr:col>
      <xdr:colOff>50800</xdr:colOff>
      <xdr:row>56</xdr:row>
      <xdr:rowOff>81988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62033"/>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4018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46148</xdr:rowOff>
    </xdr:from>
    <xdr:to>
      <xdr:col>55</xdr:col>
      <xdr:colOff>50800</xdr:colOff>
      <xdr:row>57</xdr:row>
      <xdr:rowOff>147748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132525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170419</xdr:rowOff>
    </xdr:from>
    <xdr:to>
      <xdr:col>50</xdr:col>
      <xdr:colOff>165100</xdr:colOff>
      <xdr:row>57</xdr:row>
      <xdr:rowOff>100569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120136</xdr:rowOff>
    </xdr:from>
    <xdr:to>
      <xdr:col>46</xdr:col>
      <xdr:colOff>38100</xdr:colOff>
      <xdr:row>57</xdr:row>
      <xdr:rowOff>50286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41413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1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31188</xdr:rowOff>
    </xdr:from>
    <xdr:to>
      <xdr:col>41</xdr:col>
      <xdr:colOff>101600</xdr:colOff>
      <xdr:row>56</xdr:row>
      <xdr:rowOff>132788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123915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2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10033</xdr:rowOff>
    </xdr:from>
    <xdr:to>
      <xdr:col>36</xdr:col>
      <xdr:colOff>165100</xdr:colOff>
      <xdr:row>56</xdr:row>
      <xdr:rowOff>111633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128160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83638</xdr:rowOff>
    </xdr:from>
    <xdr:to>
      <xdr:col>55</xdr:col>
      <xdr:colOff>0</xdr:colOff>
      <xdr:row>79</xdr:row>
      <xdr:rowOff>61998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56738"/>
          <a:ext cx="838200" cy="1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55618</xdr:rowOff>
    </xdr:from>
    <xdr:to>
      <xdr:col>50</xdr:col>
      <xdr:colOff>114300</xdr:colOff>
      <xdr:row>78</xdr:row>
      <xdr:rowOff>83638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57268"/>
          <a:ext cx="889000" cy="19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154363</xdr:rowOff>
    </xdr:from>
    <xdr:to>
      <xdr:col>45</xdr:col>
      <xdr:colOff>177800</xdr:colOff>
      <xdr:row>77</xdr:row>
      <xdr:rowOff>55618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84563"/>
          <a:ext cx="889000" cy="7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154363</xdr:rowOff>
    </xdr:from>
    <xdr:to>
      <xdr:col>41</xdr:col>
      <xdr:colOff>50800</xdr:colOff>
      <xdr:row>78</xdr:row>
      <xdr:rowOff>9103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84563"/>
          <a:ext cx="889000" cy="19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11198</xdr:rowOff>
    </xdr:from>
    <xdr:to>
      <xdr:col>55</xdr:col>
      <xdr:colOff>50800</xdr:colOff>
      <xdr:row>79</xdr:row>
      <xdr:rowOff>112798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5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97575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7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32838</xdr:rowOff>
    </xdr:from>
    <xdr:to>
      <xdr:col>50</xdr:col>
      <xdr:colOff>165100</xdr:colOff>
      <xdr:row>78</xdr:row>
      <xdr:rowOff>134438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125565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4818</xdr:rowOff>
    </xdr:from>
    <xdr:to>
      <xdr:col>46</xdr:col>
      <xdr:colOff>38100</xdr:colOff>
      <xdr:row>77</xdr:row>
      <xdr:rowOff>106418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122945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8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103563</xdr:rowOff>
    </xdr:from>
    <xdr:to>
      <xdr:col>41</xdr:col>
      <xdr:colOff>101600</xdr:colOff>
      <xdr:row>77</xdr:row>
      <xdr:rowOff>33713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50240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129753</xdr:rowOff>
    </xdr:from>
    <xdr:to>
      <xdr:col>36</xdr:col>
      <xdr:colOff>165100</xdr:colOff>
      <xdr:row>78</xdr:row>
      <xdr:rowOff>59903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76430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0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139894</xdr:rowOff>
    </xdr:from>
    <xdr:to>
      <xdr:col>55</xdr:col>
      <xdr:colOff>0</xdr:colOff>
      <xdr:row>97</xdr:row>
      <xdr:rowOff>27755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99094"/>
          <a:ext cx="838200" cy="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27755</xdr:rowOff>
    </xdr:from>
    <xdr:to>
      <xdr:col>50</xdr:col>
      <xdr:colOff>114300</xdr:colOff>
      <xdr:row>97</xdr:row>
      <xdr:rowOff>32207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58405"/>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135894</xdr:rowOff>
    </xdr:from>
    <xdr:to>
      <xdr:col>45</xdr:col>
      <xdr:colOff>177800</xdr:colOff>
      <xdr:row>97</xdr:row>
      <xdr:rowOff>32207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95094"/>
          <a:ext cx="8890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21656</xdr:rowOff>
    </xdr:from>
    <xdr:to>
      <xdr:col>41</xdr:col>
      <xdr:colOff>50800</xdr:colOff>
      <xdr:row>96</xdr:row>
      <xdr:rowOff>135894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80856"/>
          <a:ext cx="889000" cy="1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162717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89094</xdr:rowOff>
    </xdr:from>
    <xdr:to>
      <xdr:col>55</xdr:col>
      <xdr:colOff>50800</xdr:colOff>
      <xdr:row>97</xdr:row>
      <xdr:rowOff>19244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67521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148405</xdr:rowOff>
    </xdr:from>
    <xdr:to>
      <xdr:col>50</xdr:col>
      <xdr:colOff>165100</xdr:colOff>
      <xdr:row>97</xdr:row>
      <xdr:rowOff>78555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69682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152857</xdr:rowOff>
    </xdr:from>
    <xdr:to>
      <xdr:col>46</xdr:col>
      <xdr:colOff>38100</xdr:colOff>
      <xdr:row>97</xdr:row>
      <xdr:rowOff>83007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85094</xdr:rowOff>
    </xdr:from>
    <xdr:to>
      <xdr:col>41</xdr:col>
      <xdr:colOff>101600</xdr:colOff>
      <xdr:row>97</xdr:row>
      <xdr:rowOff>15244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142306</xdr:rowOff>
    </xdr:from>
    <xdr:to>
      <xdr:col>36</xdr:col>
      <xdr:colOff>165100</xdr:colOff>
      <xdr:row>96</xdr:row>
      <xdr:rowOff>72456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88983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66908</xdr:rowOff>
    </xdr:from>
    <xdr:to>
      <xdr:col>85</xdr:col>
      <xdr:colOff>127000</xdr:colOff>
      <xdr:row>39</xdr:row>
      <xdr:rowOff>75698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53458"/>
          <a:ext cx="8382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145846</xdr:rowOff>
    </xdr:from>
    <xdr:to>
      <xdr:col>81</xdr:col>
      <xdr:colOff>50800</xdr:colOff>
      <xdr:row>39</xdr:row>
      <xdr:rowOff>66908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60946"/>
          <a:ext cx="889000" cy="9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51947</xdr:rowOff>
    </xdr:from>
    <xdr:to>
      <xdr:col>76</xdr:col>
      <xdr:colOff>114300</xdr:colOff>
      <xdr:row>38</xdr:row>
      <xdr:rowOff>145846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67047"/>
          <a:ext cx="889000" cy="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39609</xdr:rowOff>
    </xdr:from>
    <xdr:to>
      <xdr:col>71</xdr:col>
      <xdr:colOff>177800</xdr:colOff>
      <xdr:row>38</xdr:row>
      <xdr:rowOff>51947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54709"/>
          <a:ext cx="889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27025</xdr:rowOff>
    </xdr:from>
    <xdr:to>
      <xdr:col>67</xdr:col>
      <xdr:colOff>101600</xdr:colOff>
      <xdr:row>39</xdr:row>
      <xdr:rowOff>128625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119752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8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24898</xdr:rowOff>
    </xdr:from>
    <xdr:to>
      <xdr:col>85</xdr:col>
      <xdr:colOff>177800</xdr:colOff>
      <xdr:row>39</xdr:row>
      <xdr:rowOff>126498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155725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16108</xdr:rowOff>
    </xdr:from>
    <xdr:to>
      <xdr:col>81</xdr:col>
      <xdr:colOff>101600</xdr:colOff>
      <xdr:row>39</xdr:row>
      <xdr:rowOff>117708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134235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95046</xdr:rowOff>
    </xdr:from>
    <xdr:to>
      <xdr:col>76</xdr:col>
      <xdr:colOff>165100</xdr:colOff>
      <xdr:row>39</xdr:row>
      <xdr:rowOff>25196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41723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1147</xdr:rowOff>
    </xdr:from>
    <xdr:to>
      <xdr:col>72</xdr:col>
      <xdr:colOff>38100</xdr:colOff>
      <xdr:row>38</xdr:row>
      <xdr:rowOff>102747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119274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160259</xdr:rowOff>
    </xdr:from>
    <xdr:to>
      <xdr:col>67</xdr:col>
      <xdr:colOff>101600</xdr:colOff>
      <xdr:row>38</xdr:row>
      <xdr:rowOff>90409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106936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96901</xdr:rowOff>
    </xdr:from>
    <xdr:to>
      <xdr:col>85</xdr:col>
      <xdr:colOff>127000</xdr:colOff>
      <xdr:row>77</xdr:row>
      <xdr:rowOff>108062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8551"/>
          <a:ext cx="838200" cy="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108062</xdr:rowOff>
    </xdr:from>
    <xdr:to>
      <xdr:col>81</xdr:col>
      <xdr:colOff>50800</xdr:colOff>
      <xdr:row>77</xdr:row>
      <xdr:rowOff>113277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9712"/>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113277</xdr:rowOff>
    </xdr:from>
    <xdr:to>
      <xdr:col>76</xdr:col>
      <xdr:colOff>114300</xdr:colOff>
      <xdr:row>77</xdr:row>
      <xdr:rowOff>141343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4927"/>
          <a:ext cx="889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141343</xdr:rowOff>
    </xdr:from>
    <xdr:to>
      <xdr:col>71</xdr:col>
      <xdr:colOff>177800</xdr:colOff>
      <xdr:row>77</xdr:row>
      <xdr:rowOff>155378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299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134947</xdr:rowOff>
    </xdr:from>
    <xdr:to>
      <xdr:col>67</xdr:col>
      <xdr:colOff>101600</xdr:colOff>
      <xdr:row>78</xdr:row>
      <xdr:rowOff>65097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56224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46101</xdr:rowOff>
    </xdr:from>
    <xdr:to>
      <xdr:col>85</xdr:col>
      <xdr:colOff>177800</xdr:colOff>
      <xdr:row>77</xdr:row>
      <xdr:rowOff>147701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68978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57262</xdr:rowOff>
    </xdr:from>
    <xdr:to>
      <xdr:col>81</xdr:col>
      <xdr:colOff>101600</xdr:colOff>
      <xdr:row>77</xdr:row>
      <xdr:rowOff>158862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62477</xdr:rowOff>
    </xdr:from>
    <xdr:to>
      <xdr:col>76</xdr:col>
      <xdr:colOff>165100</xdr:colOff>
      <xdr:row>77</xdr:row>
      <xdr:rowOff>164077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90543</xdr:rowOff>
    </xdr:from>
    <xdr:to>
      <xdr:col>72</xdr:col>
      <xdr:colOff>38100</xdr:colOff>
      <xdr:row>78</xdr:row>
      <xdr:rowOff>20693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104578</xdr:rowOff>
    </xdr:from>
    <xdr:to>
      <xdr:col>67</xdr:col>
      <xdr:colOff>101600</xdr:colOff>
      <xdr:row>78</xdr:row>
      <xdr:rowOff>34728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51255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136587</xdr:rowOff>
    </xdr:from>
    <xdr:to>
      <xdr:col>85</xdr:col>
      <xdr:colOff>127000</xdr:colOff>
      <xdr:row>98</xdr:row>
      <xdr:rowOff>55665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67237"/>
          <a:ext cx="838200" cy="9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136587</xdr:rowOff>
    </xdr:from>
    <xdr:to>
      <xdr:col>81</xdr:col>
      <xdr:colOff>50800</xdr:colOff>
      <xdr:row>98</xdr:row>
      <xdr:rowOff>9489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67237"/>
          <a:ext cx="889000" cy="4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9489</xdr:rowOff>
    </xdr:from>
    <xdr:to>
      <xdr:col>76</xdr:col>
      <xdr:colOff>114300</xdr:colOff>
      <xdr:row>98</xdr:row>
      <xdr:rowOff>94638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11589"/>
          <a:ext cx="889000" cy="8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94638</xdr:rowOff>
    </xdr:from>
    <xdr:to>
      <xdr:col>71</xdr:col>
      <xdr:colOff>177800</xdr:colOff>
      <xdr:row>98</xdr:row>
      <xdr:rowOff>121827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96738"/>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124574</xdr:rowOff>
    </xdr:from>
    <xdr:to>
      <xdr:col>67</xdr:col>
      <xdr:colOff>101600</xdr:colOff>
      <xdr:row>99</xdr:row>
      <xdr:rowOff>54724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45851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4865</xdr:rowOff>
    </xdr:from>
    <xdr:to>
      <xdr:col>85</xdr:col>
      <xdr:colOff>177800</xdr:colOff>
      <xdr:row>98</xdr:row>
      <xdr:rowOff>106465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27742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85787</xdr:rowOff>
    </xdr:from>
    <xdr:to>
      <xdr:col>81</xdr:col>
      <xdr:colOff>101600</xdr:colOff>
      <xdr:row>98</xdr:row>
      <xdr:rowOff>15937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1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32464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49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130139</xdr:rowOff>
    </xdr:from>
    <xdr:to>
      <xdr:col>76</xdr:col>
      <xdr:colOff>165100</xdr:colOff>
      <xdr:row>98</xdr:row>
      <xdr:rowOff>60289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76816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3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43838</xdr:rowOff>
    </xdr:from>
    <xdr:to>
      <xdr:col>72</xdr:col>
      <xdr:colOff>38100</xdr:colOff>
      <xdr:row>98</xdr:row>
      <xdr:rowOff>145438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161965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71027</xdr:rowOff>
    </xdr:from>
    <xdr:to>
      <xdr:col>67</xdr:col>
      <xdr:colOff>101600</xdr:colOff>
      <xdr:row>99</xdr:row>
      <xdr:rowOff>1177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17704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78794</xdr:rowOff>
    </xdr:from>
    <xdr:to>
      <xdr:col>116</xdr:col>
      <xdr:colOff>63500</xdr:colOff>
      <xdr:row>36</xdr:row>
      <xdr:rowOff>122816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250994"/>
          <a:ext cx="8382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78794</xdr:rowOff>
    </xdr:from>
    <xdr:to>
      <xdr:col>111</xdr:col>
      <xdr:colOff>177800</xdr:colOff>
      <xdr:row>38</xdr:row>
      <xdr:rowOff>126115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250994"/>
          <a:ext cx="889000" cy="3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84411</xdr:rowOff>
    </xdr:from>
    <xdr:to>
      <xdr:col>107</xdr:col>
      <xdr:colOff>50800</xdr:colOff>
      <xdr:row>38</xdr:row>
      <xdr:rowOff>126115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99511"/>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84411</xdr:rowOff>
    </xdr:from>
    <xdr:to>
      <xdr:col>102</xdr:col>
      <xdr:colOff>114300</xdr:colOff>
      <xdr:row>38</xdr:row>
      <xdr:rowOff>169516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99511"/>
          <a:ext cx="889000" cy="8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72016</xdr:rowOff>
    </xdr:from>
    <xdr:to>
      <xdr:col>116</xdr:col>
      <xdr:colOff>114300</xdr:colOff>
      <xdr:row>37</xdr:row>
      <xdr:rowOff>2166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94893</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27994</xdr:rowOff>
    </xdr:from>
    <xdr:to>
      <xdr:col>112</xdr:col>
      <xdr:colOff>38100</xdr:colOff>
      <xdr:row>36</xdr:row>
      <xdr:rowOff>129594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146121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75315</xdr:rowOff>
    </xdr:from>
    <xdr:to>
      <xdr:col>107</xdr:col>
      <xdr:colOff>101600</xdr:colOff>
      <xdr:row>39</xdr:row>
      <xdr:rowOff>5465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21992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6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33611</xdr:rowOff>
    </xdr:from>
    <xdr:to>
      <xdr:col>102</xdr:col>
      <xdr:colOff>165100</xdr:colOff>
      <xdr:row>38</xdr:row>
      <xdr:rowOff>135211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151739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118716</xdr:rowOff>
    </xdr:from>
    <xdr:to>
      <xdr:col>98</xdr:col>
      <xdr:colOff>38100</xdr:colOff>
      <xdr:row>39</xdr:row>
      <xdr:rowOff>48866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39993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2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18481</xdr:rowOff>
    </xdr:from>
    <xdr:to>
      <xdr:col>116</xdr:col>
      <xdr:colOff>63500</xdr:colOff>
      <xdr:row>59</xdr:row>
      <xdr:rowOff>19030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403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19030</xdr:rowOff>
    </xdr:from>
    <xdr:to>
      <xdr:col>111</xdr:col>
      <xdr:colOff>177800</xdr:colOff>
      <xdr:row>59</xdr:row>
      <xdr:rowOff>19448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4580"/>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19448</xdr:rowOff>
    </xdr:from>
    <xdr:to>
      <xdr:col>107</xdr:col>
      <xdr:colOff>50800</xdr:colOff>
      <xdr:row>59</xdr:row>
      <xdr:rowOff>19830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499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19830</xdr:rowOff>
    </xdr:from>
    <xdr:to>
      <xdr:col>102</xdr:col>
      <xdr:colOff>114300</xdr:colOff>
      <xdr:row>59</xdr:row>
      <xdr:rowOff>20028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5380"/>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119807</xdr:rowOff>
    </xdr:from>
    <xdr:to>
      <xdr:col>98</xdr:col>
      <xdr:colOff>38100</xdr:colOff>
      <xdr:row>59</xdr:row>
      <xdr:rowOff>49957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66484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139131</xdr:rowOff>
    </xdr:from>
    <xdr:to>
      <xdr:col>116</xdr:col>
      <xdr:colOff>114300</xdr:colOff>
      <xdr:row>59</xdr:row>
      <xdr:rowOff>69281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139680</xdr:rowOff>
    </xdr:from>
    <xdr:to>
      <xdr:col>112</xdr:col>
      <xdr:colOff>38100</xdr:colOff>
      <xdr:row>59</xdr:row>
      <xdr:rowOff>69830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60957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140098</xdr:rowOff>
    </xdr:from>
    <xdr:to>
      <xdr:col>107</xdr:col>
      <xdr:colOff>101600</xdr:colOff>
      <xdr:row>59</xdr:row>
      <xdr:rowOff>70248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61375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140480</xdr:rowOff>
    </xdr:from>
    <xdr:to>
      <xdr:col>102</xdr:col>
      <xdr:colOff>165100</xdr:colOff>
      <xdr:row>59</xdr:row>
      <xdr:rowOff>70630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61757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140678</xdr:rowOff>
    </xdr:from>
    <xdr:to>
      <xdr:col>98</xdr:col>
      <xdr:colOff>38100</xdr:colOff>
      <xdr:row>59</xdr:row>
      <xdr:rowOff>70828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61955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41002</xdr:rowOff>
    </xdr:from>
    <xdr:to>
      <xdr:col>116</xdr:col>
      <xdr:colOff>63500</xdr:colOff>
      <xdr:row>75</xdr:row>
      <xdr:rowOff>85427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99752"/>
          <a:ext cx="8382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52680</xdr:rowOff>
    </xdr:from>
    <xdr:to>
      <xdr:col>111</xdr:col>
      <xdr:colOff>177800</xdr:colOff>
      <xdr:row>75</xdr:row>
      <xdr:rowOff>85427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39980"/>
          <a:ext cx="889000" cy="20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52680</xdr:rowOff>
    </xdr:from>
    <xdr:to>
      <xdr:col>107</xdr:col>
      <xdr:colOff>50800</xdr:colOff>
      <xdr:row>74</xdr:row>
      <xdr:rowOff>68053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39980"/>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58642</xdr:rowOff>
    </xdr:from>
    <xdr:to>
      <xdr:col>102</xdr:col>
      <xdr:colOff>114300</xdr:colOff>
      <xdr:row>74</xdr:row>
      <xdr:rowOff>68053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45942"/>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161652</xdr:rowOff>
    </xdr:from>
    <xdr:to>
      <xdr:col>116</xdr:col>
      <xdr:colOff>114300</xdr:colOff>
      <xdr:row>75</xdr:row>
      <xdr:rowOff>91802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140079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34627</xdr:rowOff>
    </xdr:from>
    <xdr:to>
      <xdr:col>112</xdr:col>
      <xdr:colOff>38100</xdr:colOff>
      <xdr:row>75</xdr:row>
      <xdr:rowOff>136227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127353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1880</xdr:rowOff>
    </xdr:from>
    <xdr:to>
      <xdr:col>107</xdr:col>
      <xdr:colOff>101600</xdr:colOff>
      <xdr:row>74</xdr:row>
      <xdr:rowOff>103480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120007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17253</xdr:rowOff>
    </xdr:from>
    <xdr:to>
      <xdr:col>102</xdr:col>
      <xdr:colOff>165100</xdr:colOff>
      <xdr:row>74</xdr:row>
      <xdr:rowOff>118853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135380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7842</xdr:rowOff>
    </xdr:from>
    <xdr:to>
      <xdr:col>98</xdr:col>
      <xdr:colOff>38100</xdr:colOff>
      <xdr:row>74</xdr:row>
      <xdr:rowOff>109442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125969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1,003,236</a:t>
          </a:r>
          <a:r>
            <a:rPr kumimoji="1" lang="ja-JP" altLang="ja-JP" sz="1100" b="0" i="0" baseline="0">
              <a:solidFill>
                <a:schemeClr val="dk1"/>
              </a:solidFill>
              <a:effectLst/>
              <a:latin typeface="+mn-lt"/>
              <a:ea typeface="+mn-ea"/>
              <a:cs typeface="+mn-cs"/>
            </a:rPr>
            <a:t>円となっており、昨年度の</a:t>
          </a:r>
          <a:r>
            <a:rPr kumimoji="1" lang="en-US" altLang="ja-JP" sz="1100" b="0" i="0" baseline="0">
              <a:solidFill>
                <a:schemeClr val="dk1"/>
              </a:solidFill>
              <a:effectLst/>
              <a:latin typeface="+mn-lt"/>
              <a:ea typeface="+mn-ea"/>
              <a:cs typeface="+mn-cs"/>
            </a:rPr>
            <a:t>878,403</a:t>
          </a:r>
          <a:r>
            <a:rPr kumimoji="1" lang="ja-JP" altLang="ja-JP" sz="1100" b="0" i="0" baseline="0">
              <a:solidFill>
                <a:schemeClr val="dk1"/>
              </a:solidFill>
              <a:effectLst/>
              <a:latin typeface="+mn-lt"/>
              <a:ea typeface="+mn-ea"/>
              <a:cs typeface="+mn-cs"/>
            </a:rPr>
            <a:t>円と比べると</a:t>
          </a:r>
          <a:r>
            <a:rPr kumimoji="1" lang="en-US" altLang="ja-JP" sz="1100" b="0" i="0" baseline="0">
              <a:solidFill>
                <a:schemeClr val="dk1"/>
              </a:solidFill>
              <a:effectLst/>
              <a:latin typeface="+mn-lt"/>
              <a:ea typeface="+mn-ea"/>
              <a:cs typeface="+mn-cs"/>
            </a:rPr>
            <a:t>124,833</a:t>
          </a:r>
          <a:r>
            <a:rPr kumimoji="1" lang="ja-JP" altLang="ja-JP" sz="1100" b="0" i="0" baseline="0">
              <a:solidFill>
                <a:schemeClr val="dk1"/>
              </a:solidFill>
              <a:effectLst/>
              <a:latin typeface="+mn-lt"/>
              <a:ea typeface="+mn-ea"/>
              <a:cs typeface="+mn-cs"/>
            </a:rPr>
            <a:t>円の増額となった。主な増額要因である人件費、補助費等、物件費</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の合計は住民一人当たり</a:t>
          </a:r>
          <a:r>
            <a:rPr kumimoji="1" lang="en-US" altLang="ja-JP" sz="1100" b="0" i="0" baseline="0">
              <a:solidFill>
                <a:sysClr val="windowText" lastClr="000000"/>
              </a:solidFill>
              <a:effectLst/>
              <a:latin typeface="+mn-lt"/>
              <a:ea typeface="+mn-ea"/>
              <a:cs typeface="+mn-cs"/>
            </a:rPr>
            <a:t>693,447</a:t>
          </a:r>
          <a:r>
            <a:rPr kumimoji="1" lang="ja-JP" altLang="ja-JP" sz="1100" b="0" i="0" baseline="0">
              <a:solidFill>
                <a:sysClr val="windowText" lastClr="000000"/>
              </a:solidFill>
              <a:effectLst/>
              <a:latin typeface="+mn-lt"/>
              <a:ea typeface="+mn-ea"/>
              <a:cs typeface="+mn-cs"/>
            </a:rPr>
            <a:t>円で、当市の昨年度と比べても</a:t>
          </a:r>
          <a:r>
            <a:rPr kumimoji="1" lang="en-US" altLang="ja-JP" sz="1100" b="0" i="0" baseline="0">
              <a:solidFill>
                <a:sysClr val="windowText" lastClr="000000"/>
              </a:solidFill>
              <a:effectLst/>
              <a:latin typeface="+mn-lt"/>
              <a:ea typeface="+mn-ea"/>
              <a:cs typeface="+mn-cs"/>
            </a:rPr>
            <a:t>180,119</a:t>
          </a:r>
          <a:r>
            <a:rPr kumimoji="1" lang="ja-JP" altLang="ja-JP" sz="1100" b="0" i="0" baseline="0">
              <a:solidFill>
                <a:sysClr val="windowText" lastClr="000000"/>
              </a:solidFill>
              <a:effectLst/>
              <a:latin typeface="+mn-lt"/>
              <a:ea typeface="+mn-ea"/>
              <a:cs typeface="+mn-cs"/>
            </a:rPr>
            <a:t>円</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増額になっており、類似団体平均と比較して</a:t>
          </a:r>
          <a:r>
            <a:rPr kumimoji="1" lang="en-US" altLang="ja-JP" sz="1100" b="0" i="0" baseline="0">
              <a:solidFill>
                <a:sysClr val="windowText" lastClr="000000"/>
              </a:solidFill>
              <a:effectLst/>
              <a:latin typeface="+mn-lt"/>
              <a:ea typeface="+mn-ea"/>
              <a:cs typeface="+mn-cs"/>
            </a:rPr>
            <a:t>232,508</a:t>
          </a:r>
          <a:r>
            <a:rPr kumimoji="1" lang="ja-JP" altLang="ja-JP" sz="1100" b="0" i="0" baseline="0">
              <a:solidFill>
                <a:schemeClr val="dk1"/>
              </a:solidFill>
              <a:effectLst/>
              <a:latin typeface="+mn-lt"/>
              <a:ea typeface="+mn-ea"/>
              <a:cs typeface="+mn-cs"/>
            </a:rPr>
            <a:t>円高い。この主な要因は新公立病院整備等に係る負担金</a:t>
          </a:r>
          <a:r>
            <a:rPr kumimoji="1" lang="ja-JP" altLang="en-US" sz="1100" b="0" i="0" baseline="0">
              <a:solidFill>
                <a:schemeClr val="dk1"/>
              </a:solidFill>
              <a:effectLst/>
              <a:latin typeface="+mn-lt"/>
              <a:ea typeface="+mn-ea"/>
              <a:cs typeface="+mn-cs"/>
            </a:rPr>
            <a:t>の増による</a:t>
          </a:r>
          <a:r>
            <a:rPr kumimoji="1" lang="ja-JP" altLang="ja-JP" sz="1100" b="0" i="0" baseline="0">
              <a:solidFill>
                <a:schemeClr val="dk1"/>
              </a:solidFill>
              <a:effectLst/>
              <a:latin typeface="+mn-lt"/>
              <a:ea typeface="+mn-ea"/>
              <a:cs typeface="+mn-cs"/>
            </a:rPr>
            <a:t>補助費等の増額である。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その他、災害復旧事業費</a:t>
          </a:r>
          <a:r>
            <a:rPr kumimoji="1" lang="ja-JP" altLang="en-US" sz="1100" b="0" i="0" baseline="0">
              <a:solidFill>
                <a:schemeClr val="dk1"/>
              </a:solidFill>
              <a:effectLst/>
              <a:latin typeface="+mn-lt"/>
              <a:ea typeface="+mn-ea"/>
              <a:cs typeface="+mn-cs"/>
            </a:rPr>
            <a:t>や投資及び出資金、公債費、積立金</a:t>
          </a:r>
          <a:r>
            <a:rPr kumimoji="1" lang="ja-JP" altLang="ja-JP" sz="1100" b="0" i="0" baseline="0">
              <a:solidFill>
                <a:schemeClr val="dk1"/>
              </a:solidFill>
              <a:effectLst/>
              <a:latin typeface="+mn-lt"/>
              <a:ea typeface="+mn-ea"/>
              <a:cs typeface="+mn-cs"/>
            </a:rPr>
            <a:t>は類似団体平均を上回っている状況である。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17,604
17,310
96.56
18,025,026
17,660,973
298,963
6,707,410
14,604,087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39878</xdr:rowOff>
    </xdr:from>
    <xdr:to>
      <xdr:col>24</xdr:col>
      <xdr:colOff>63500</xdr:colOff>
      <xdr:row>34</xdr:row>
      <xdr:rowOff>167132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69178"/>
          <a:ext cx="8382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39878</xdr:rowOff>
    </xdr:from>
    <xdr:to>
      <xdr:col>19</xdr:col>
      <xdr:colOff>177800</xdr:colOff>
      <xdr:row>35</xdr:row>
      <xdr:rowOff>47498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69178"/>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47498</xdr:rowOff>
    </xdr:from>
    <xdr:to>
      <xdr:col>15</xdr:col>
      <xdr:colOff>50800</xdr:colOff>
      <xdr:row>35</xdr:row>
      <xdr:rowOff>83312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824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61785</xdr:rowOff>
    </xdr:from>
    <xdr:to>
      <xdr:col>10</xdr:col>
      <xdr:colOff>114300</xdr:colOff>
      <xdr:row>35</xdr:row>
      <xdr:rowOff>83312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253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63754</xdr:rowOff>
    </xdr:from>
    <xdr:to>
      <xdr:col>6</xdr:col>
      <xdr:colOff>38100</xdr:colOff>
      <xdr:row>38</xdr:row>
      <xdr:rowOff>165354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156481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7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116332</xdr:rowOff>
    </xdr:from>
    <xdr:to>
      <xdr:col>24</xdr:col>
      <xdr:colOff>114300</xdr:colOff>
      <xdr:row>35</xdr:row>
      <xdr:rowOff>46482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139209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160528</xdr:rowOff>
    </xdr:from>
    <xdr:to>
      <xdr:col>20</xdr:col>
      <xdr:colOff>38100</xdr:colOff>
      <xdr:row>34</xdr:row>
      <xdr:rowOff>90678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107205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168148</xdr:rowOff>
    </xdr:from>
    <xdr:to>
      <xdr:col>15</xdr:col>
      <xdr:colOff>101600</xdr:colOff>
      <xdr:row>35</xdr:row>
      <xdr:rowOff>98298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114825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32512</xdr:rowOff>
    </xdr:from>
    <xdr:to>
      <xdr:col>10</xdr:col>
      <xdr:colOff>165100</xdr:colOff>
      <xdr:row>35</xdr:row>
      <xdr:rowOff>134112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150639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10985</xdr:rowOff>
    </xdr:from>
    <xdr:to>
      <xdr:col>6</xdr:col>
      <xdr:colOff>38100</xdr:colOff>
      <xdr:row>35</xdr:row>
      <xdr:rowOff>112585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129112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79859</xdr:rowOff>
    </xdr:from>
    <xdr:to>
      <xdr:col>24</xdr:col>
      <xdr:colOff>63500</xdr:colOff>
      <xdr:row>57</xdr:row>
      <xdr:rowOff>99557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2509"/>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79859</xdr:rowOff>
    </xdr:from>
    <xdr:to>
      <xdr:col>19</xdr:col>
      <xdr:colOff>177800</xdr:colOff>
      <xdr:row>57</xdr:row>
      <xdr:rowOff>125114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2509"/>
          <a:ext cx="889000" cy="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125114</xdr:rowOff>
    </xdr:from>
    <xdr:to>
      <xdr:col>15</xdr:col>
      <xdr:colOff>50800</xdr:colOff>
      <xdr:row>58</xdr:row>
      <xdr:rowOff>29101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7764"/>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59736</xdr:rowOff>
    </xdr:from>
    <xdr:to>
      <xdr:col>10</xdr:col>
      <xdr:colOff>114300</xdr:colOff>
      <xdr:row>58</xdr:row>
      <xdr:rowOff>29101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2386"/>
          <a:ext cx="889000" cy="1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99571</xdr:rowOff>
    </xdr:from>
    <xdr:to>
      <xdr:col>6</xdr:col>
      <xdr:colOff>38100</xdr:colOff>
      <xdr:row>58</xdr:row>
      <xdr:rowOff>29721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20848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48757</xdr:rowOff>
    </xdr:from>
    <xdr:to>
      <xdr:col>24</xdr:col>
      <xdr:colOff>114300</xdr:colOff>
      <xdr:row>57</xdr:row>
      <xdr:rowOff>150357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71634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29059</xdr:rowOff>
    </xdr:from>
    <xdr:to>
      <xdr:col>20</xdr:col>
      <xdr:colOff>38100</xdr:colOff>
      <xdr:row>57</xdr:row>
      <xdr:rowOff>130659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147186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74314</xdr:rowOff>
    </xdr:from>
    <xdr:to>
      <xdr:col>15</xdr:col>
      <xdr:colOff>101600</xdr:colOff>
      <xdr:row>58</xdr:row>
      <xdr:rowOff>4464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20991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149751</xdr:rowOff>
    </xdr:from>
    <xdr:to>
      <xdr:col>10</xdr:col>
      <xdr:colOff>165100</xdr:colOff>
      <xdr:row>58</xdr:row>
      <xdr:rowOff>79901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96428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8936</xdr:rowOff>
    </xdr:from>
    <xdr:to>
      <xdr:col>6</xdr:col>
      <xdr:colOff>38100</xdr:colOff>
      <xdr:row>57</xdr:row>
      <xdr:rowOff>110536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127063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5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105573</xdr:rowOff>
    </xdr:from>
    <xdr:to>
      <xdr:col>24</xdr:col>
      <xdr:colOff>63500</xdr:colOff>
      <xdr:row>76</xdr:row>
      <xdr:rowOff>162437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5773"/>
          <a:ext cx="838200" cy="5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162437</xdr:rowOff>
    </xdr:from>
    <xdr:to>
      <xdr:col>19</xdr:col>
      <xdr:colOff>177800</xdr:colOff>
      <xdr:row>77</xdr:row>
      <xdr:rowOff>36908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92637"/>
          <a:ext cx="889000" cy="4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16918</xdr:rowOff>
    </xdr:from>
    <xdr:to>
      <xdr:col>15</xdr:col>
      <xdr:colOff>50800</xdr:colOff>
      <xdr:row>77</xdr:row>
      <xdr:rowOff>36908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18568"/>
          <a:ext cx="889000" cy="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16918</xdr:rowOff>
    </xdr:from>
    <xdr:to>
      <xdr:col>10</xdr:col>
      <xdr:colOff>114300</xdr:colOff>
      <xdr:row>77</xdr:row>
      <xdr:rowOff>94391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8568"/>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33710</xdr:rowOff>
    </xdr:from>
    <xdr:to>
      <xdr:col>6</xdr:col>
      <xdr:colOff>38100</xdr:colOff>
      <xdr:row>78</xdr:row>
      <xdr:rowOff>135310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126437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54773</xdr:rowOff>
    </xdr:from>
    <xdr:to>
      <xdr:col>24</xdr:col>
      <xdr:colOff>114300</xdr:colOff>
      <xdr:row>76</xdr:row>
      <xdr:rowOff>156373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77650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111637</xdr:rowOff>
    </xdr:from>
    <xdr:to>
      <xdr:col>20</xdr:col>
      <xdr:colOff>38100</xdr:colOff>
      <xdr:row>77</xdr:row>
      <xdr:rowOff>41787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58313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1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157558</xdr:rowOff>
    </xdr:from>
    <xdr:to>
      <xdr:col>15</xdr:col>
      <xdr:colOff>101600</xdr:colOff>
      <xdr:row>77</xdr:row>
      <xdr:rowOff>87708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104236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137568</xdr:rowOff>
    </xdr:from>
    <xdr:to>
      <xdr:col>10</xdr:col>
      <xdr:colOff>165100</xdr:colOff>
      <xdr:row>77</xdr:row>
      <xdr:rowOff>67718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84246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43591</xdr:rowOff>
    </xdr:from>
    <xdr:to>
      <xdr:col>6</xdr:col>
      <xdr:colOff>38100</xdr:colOff>
      <xdr:row>77</xdr:row>
      <xdr:rowOff>145191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161718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32342</xdr:rowOff>
    </xdr:from>
    <xdr:to>
      <xdr:col>24</xdr:col>
      <xdr:colOff>63500</xdr:colOff>
      <xdr:row>99</xdr:row>
      <xdr:rowOff>66492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05892"/>
          <a:ext cx="8382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66492</xdr:rowOff>
    </xdr:from>
    <xdr:to>
      <xdr:col>19</xdr:col>
      <xdr:colOff>177800</xdr:colOff>
      <xdr:row>99</xdr:row>
      <xdr:rowOff>71217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0042"/>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71217</xdr:rowOff>
    </xdr:from>
    <xdr:to>
      <xdr:col>15</xdr:col>
      <xdr:colOff>50800</xdr:colOff>
      <xdr:row>99</xdr:row>
      <xdr:rowOff>78195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767"/>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78195</xdr:rowOff>
    </xdr:from>
    <xdr:to>
      <xdr:col>10</xdr:col>
      <xdr:colOff>114300</xdr:colOff>
      <xdr:row>99</xdr:row>
      <xdr:rowOff>81479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745"/>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32336</xdr:rowOff>
    </xdr:from>
    <xdr:to>
      <xdr:col>6</xdr:col>
      <xdr:colOff>38100</xdr:colOff>
      <xdr:row>99</xdr:row>
      <xdr:rowOff>133936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152992</xdr:rowOff>
    </xdr:from>
    <xdr:to>
      <xdr:col>24</xdr:col>
      <xdr:colOff>114300</xdr:colOff>
      <xdr:row>99</xdr:row>
      <xdr:rowOff>83142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112369</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4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15692</xdr:rowOff>
    </xdr:from>
    <xdr:to>
      <xdr:col>20</xdr:col>
      <xdr:colOff>38100</xdr:colOff>
      <xdr:row>99</xdr:row>
      <xdr:rowOff>117292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133819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20417</xdr:rowOff>
    </xdr:from>
    <xdr:to>
      <xdr:col>15</xdr:col>
      <xdr:colOff>101600</xdr:colOff>
      <xdr:row>99</xdr:row>
      <xdr:rowOff>122017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138544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27395</xdr:rowOff>
    </xdr:from>
    <xdr:to>
      <xdr:col>10</xdr:col>
      <xdr:colOff>165100</xdr:colOff>
      <xdr:row>99</xdr:row>
      <xdr:rowOff>128995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120122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30679</xdr:rowOff>
    </xdr:from>
    <xdr:to>
      <xdr:col>6</xdr:col>
      <xdr:colOff>38100</xdr:colOff>
      <xdr:row>99</xdr:row>
      <xdr:rowOff>132279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148806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44994</xdr:rowOff>
    </xdr:from>
    <xdr:to>
      <xdr:col>55</xdr:col>
      <xdr:colOff>0</xdr:colOff>
      <xdr:row>38</xdr:row>
      <xdr:rowOff>82224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0094"/>
          <a:ext cx="8382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82224</xdr:rowOff>
    </xdr:from>
    <xdr:to>
      <xdr:col>50</xdr:col>
      <xdr:colOff>114300</xdr:colOff>
      <xdr:row>38</xdr:row>
      <xdr:rowOff>86469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97324"/>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86469</xdr:rowOff>
    </xdr:from>
    <xdr:to>
      <xdr:col>45</xdr:col>
      <xdr:colOff>177800</xdr:colOff>
      <xdr:row>38</xdr:row>
      <xdr:rowOff>89408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0156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89408</xdr:rowOff>
    </xdr:from>
    <xdr:to>
      <xdr:col>41</xdr:col>
      <xdr:colOff>50800</xdr:colOff>
      <xdr:row>38</xdr:row>
      <xdr:rowOff>90715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0450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165644</xdr:rowOff>
    </xdr:from>
    <xdr:to>
      <xdr:col>55</xdr:col>
      <xdr:colOff>50800</xdr:colOff>
      <xdr:row>38</xdr:row>
      <xdr:rowOff>95794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144071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87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31424</xdr:rowOff>
    </xdr:from>
    <xdr:to>
      <xdr:col>50</xdr:col>
      <xdr:colOff>165100</xdr:colOff>
      <xdr:row>38</xdr:row>
      <xdr:rowOff>133024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35669</xdr:rowOff>
    </xdr:from>
    <xdr:to>
      <xdr:col>46</xdr:col>
      <xdr:colOff>38100</xdr:colOff>
      <xdr:row>38</xdr:row>
      <xdr:rowOff>137269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128396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38608</xdr:rowOff>
    </xdr:from>
    <xdr:to>
      <xdr:col>41</xdr:col>
      <xdr:colOff>101600</xdr:colOff>
      <xdr:row>38</xdr:row>
      <xdr:rowOff>140208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131335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39915</xdr:rowOff>
    </xdr:from>
    <xdr:to>
      <xdr:col>36</xdr:col>
      <xdr:colOff>165100</xdr:colOff>
      <xdr:row>38</xdr:row>
      <xdr:rowOff>141515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132642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110198</xdr:rowOff>
    </xdr:from>
    <xdr:to>
      <xdr:col>55</xdr:col>
      <xdr:colOff>0</xdr:colOff>
      <xdr:row>56</xdr:row>
      <xdr:rowOff>151054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11398"/>
          <a:ext cx="838200" cy="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151054</xdr:rowOff>
    </xdr:from>
    <xdr:to>
      <xdr:col>50</xdr:col>
      <xdr:colOff>114300</xdr:colOff>
      <xdr:row>56</xdr:row>
      <xdr:rowOff>151816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522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145923</xdr:rowOff>
    </xdr:from>
    <xdr:to>
      <xdr:col>45</xdr:col>
      <xdr:colOff>177800</xdr:colOff>
      <xdr:row>56</xdr:row>
      <xdr:rowOff>151816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47123"/>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145923</xdr:rowOff>
    </xdr:from>
    <xdr:to>
      <xdr:col>41</xdr:col>
      <xdr:colOff>50800</xdr:colOff>
      <xdr:row>56</xdr:row>
      <xdr:rowOff>153238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4712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59398</xdr:rowOff>
    </xdr:from>
    <xdr:to>
      <xdr:col>55</xdr:col>
      <xdr:colOff>50800</xdr:colOff>
      <xdr:row>56</xdr:row>
      <xdr:rowOff>160998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37825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100254</xdr:rowOff>
    </xdr:from>
    <xdr:to>
      <xdr:col>50</xdr:col>
      <xdr:colOff>165100</xdr:colOff>
      <xdr:row>57</xdr:row>
      <xdr:rowOff>30404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21531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101016</xdr:rowOff>
    </xdr:from>
    <xdr:to>
      <xdr:col>46</xdr:col>
      <xdr:colOff>38100</xdr:colOff>
      <xdr:row>57</xdr:row>
      <xdr:rowOff>31166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22293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95123</xdr:rowOff>
    </xdr:from>
    <xdr:to>
      <xdr:col>41</xdr:col>
      <xdr:colOff>101600</xdr:colOff>
      <xdr:row>57</xdr:row>
      <xdr:rowOff>25273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16400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102438</xdr:rowOff>
    </xdr:from>
    <xdr:to>
      <xdr:col>36</xdr:col>
      <xdr:colOff>165100</xdr:colOff>
      <xdr:row>57</xdr:row>
      <xdr:rowOff>32588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49115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78527</xdr:rowOff>
    </xdr:from>
    <xdr:to>
      <xdr:col>55</xdr:col>
      <xdr:colOff>0</xdr:colOff>
      <xdr:row>78</xdr:row>
      <xdr:rowOff>82792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51627"/>
          <a:ext cx="8382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50006</xdr:rowOff>
    </xdr:from>
    <xdr:to>
      <xdr:col>50</xdr:col>
      <xdr:colOff>114300</xdr:colOff>
      <xdr:row>78</xdr:row>
      <xdr:rowOff>78527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23106"/>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50006</xdr:rowOff>
    </xdr:from>
    <xdr:to>
      <xdr:col>45</xdr:col>
      <xdr:colOff>177800</xdr:colOff>
      <xdr:row>78</xdr:row>
      <xdr:rowOff>53093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2310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42521</xdr:rowOff>
    </xdr:from>
    <xdr:to>
      <xdr:col>41</xdr:col>
      <xdr:colOff>50800</xdr:colOff>
      <xdr:row>78</xdr:row>
      <xdr:rowOff>53093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15621"/>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155766</xdr:rowOff>
    </xdr:from>
    <xdr:to>
      <xdr:col>36</xdr:col>
      <xdr:colOff>165100</xdr:colOff>
      <xdr:row>78</xdr:row>
      <xdr:rowOff>85916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102443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31992</xdr:rowOff>
    </xdr:from>
    <xdr:to>
      <xdr:col>55</xdr:col>
      <xdr:colOff>50800</xdr:colOff>
      <xdr:row>78</xdr:row>
      <xdr:rowOff>133592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27727</xdr:rowOff>
    </xdr:from>
    <xdr:to>
      <xdr:col>50</xdr:col>
      <xdr:colOff>165100</xdr:colOff>
      <xdr:row>78</xdr:row>
      <xdr:rowOff>129327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120454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170656</xdr:rowOff>
    </xdr:from>
    <xdr:to>
      <xdr:col>46</xdr:col>
      <xdr:colOff>38100</xdr:colOff>
      <xdr:row>78</xdr:row>
      <xdr:rowOff>100806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91933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2293</xdr:rowOff>
    </xdr:from>
    <xdr:to>
      <xdr:col>41</xdr:col>
      <xdr:colOff>101600</xdr:colOff>
      <xdr:row>78</xdr:row>
      <xdr:rowOff>103893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95020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163171</xdr:rowOff>
    </xdr:from>
    <xdr:to>
      <xdr:col>36</xdr:col>
      <xdr:colOff>165100</xdr:colOff>
      <xdr:row>78</xdr:row>
      <xdr:rowOff>93321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84448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81201</xdr:rowOff>
    </xdr:from>
    <xdr:to>
      <xdr:col>55</xdr:col>
      <xdr:colOff>0</xdr:colOff>
      <xdr:row>97</xdr:row>
      <xdr:rowOff>11881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40401"/>
          <a:ext cx="838200" cy="10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11881</xdr:rowOff>
    </xdr:from>
    <xdr:to>
      <xdr:col>50</xdr:col>
      <xdr:colOff>114300</xdr:colOff>
      <xdr:row>97</xdr:row>
      <xdr:rowOff>37767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42531"/>
          <a:ext cx="8890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141101</xdr:rowOff>
    </xdr:from>
    <xdr:to>
      <xdr:col>45</xdr:col>
      <xdr:colOff>177800</xdr:colOff>
      <xdr:row>97</xdr:row>
      <xdr:rowOff>37767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00301"/>
          <a:ext cx="889000" cy="6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141101</xdr:rowOff>
    </xdr:from>
    <xdr:to>
      <xdr:col>41</xdr:col>
      <xdr:colOff>50800</xdr:colOff>
      <xdr:row>96</xdr:row>
      <xdr:rowOff>162316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00301"/>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30401</xdr:rowOff>
    </xdr:from>
    <xdr:to>
      <xdr:col>55</xdr:col>
      <xdr:colOff>50800</xdr:colOff>
      <xdr:row>96</xdr:row>
      <xdr:rowOff>132001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8828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6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132531</xdr:rowOff>
    </xdr:from>
    <xdr:to>
      <xdr:col>50</xdr:col>
      <xdr:colOff>165100</xdr:colOff>
      <xdr:row>97</xdr:row>
      <xdr:rowOff>62681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53808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158417</xdr:rowOff>
    </xdr:from>
    <xdr:to>
      <xdr:col>46</xdr:col>
      <xdr:colOff>38100</xdr:colOff>
      <xdr:row>97</xdr:row>
      <xdr:rowOff>88567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79694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90301</xdr:rowOff>
    </xdr:from>
    <xdr:to>
      <xdr:col>41</xdr:col>
      <xdr:colOff>101600</xdr:colOff>
      <xdr:row>97</xdr:row>
      <xdr:rowOff>20451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111516</xdr:rowOff>
    </xdr:from>
    <xdr:to>
      <xdr:col>36</xdr:col>
      <xdr:colOff>165100</xdr:colOff>
      <xdr:row>97</xdr:row>
      <xdr:rowOff>41666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32793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6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171404</xdr:rowOff>
    </xdr:from>
    <xdr:to>
      <xdr:col>85</xdr:col>
      <xdr:colOff>127000</xdr:colOff>
      <xdr:row>38</xdr:row>
      <xdr:rowOff>3940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15054"/>
          <a:ext cx="8382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3940</xdr:rowOff>
    </xdr:from>
    <xdr:to>
      <xdr:col>81</xdr:col>
      <xdr:colOff>50800</xdr:colOff>
      <xdr:row>38</xdr:row>
      <xdr:rowOff>7155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19040"/>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7155</xdr:rowOff>
    </xdr:from>
    <xdr:to>
      <xdr:col>76</xdr:col>
      <xdr:colOff>114300</xdr:colOff>
      <xdr:row>38</xdr:row>
      <xdr:rowOff>7341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22255"/>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111025</xdr:rowOff>
    </xdr:from>
    <xdr:to>
      <xdr:col>71</xdr:col>
      <xdr:colOff>177800</xdr:colOff>
      <xdr:row>38</xdr:row>
      <xdr:rowOff>7341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54675"/>
          <a:ext cx="889000" cy="6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112803</xdr:rowOff>
    </xdr:from>
    <xdr:to>
      <xdr:col>67</xdr:col>
      <xdr:colOff>101600</xdr:colOff>
      <xdr:row>38</xdr:row>
      <xdr:rowOff>42952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5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34080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120604</xdr:rowOff>
    </xdr:from>
    <xdr:to>
      <xdr:col>85</xdr:col>
      <xdr:colOff>177800</xdr:colOff>
      <xdr:row>38</xdr:row>
      <xdr:rowOff>50753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64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99031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124590</xdr:rowOff>
    </xdr:from>
    <xdr:to>
      <xdr:col>81</xdr:col>
      <xdr:colOff>101600</xdr:colOff>
      <xdr:row>38</xdr:row>
      <xdr:rowOff>54740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45867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127805</xdr:rowOff>
    </xdr:from>
    <xdr:to>
      <xdr:col>76</xdr:col>
      <xdr:colOff>165100</xdr:colOff>
      <xdr:row>38</xdr:row>
      <xdr:rowOff>57955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49082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127991</xdr:rowOff>
    </xdr:from>
    <xdr:to>
      <xdr:col>72</xdr:col>
      <xdr:colOff>38100</xdr:colOff>
      <xdr:row>38</xdr:row>
      <xdr:rowOff>58141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49268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60225</xdr:rowOff>
    </xdr:from>
    <xdr:to>
      <xdr:col>67</xdr:col>
      <xdr:colOff>101600</xdr:colOff>
      <xdr:row>37</xdr:row>
      <xdr:rowOff>161825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152334</xdr:rowOff>
    </xdr:from>
    <xdr:to>
      <xdr:col>85</xdr:col>
      <xdr:colOff>127000</xdr:colOff>
      <xdr:row>56</xdr:row>
      <xdr:rowOff>41326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82084"/>
          <a:ext cx="8382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41326</xdr:rowOff>
    </xdr:from>
    <xdr:to>
      <xdr:col>81</xdr:col>
      <xdr:colOff>50800</xdr:colOff>
      <xdr:row>56</xdr:row>
      <xdr:rowOff>76195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42526"/>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99961</xdr:rowOff>
    </xdr:from>
    <xdr:to>
      <xdr:col>76</xdr:col>
      <xdr:colOff>114300</xdr:colOff>
      <xdr:row>56</xdr:row>
      <xdr:rowOff>76195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29711"/>
          <a:ext cx="889000" cy="14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99961</xdr:rowOff>
    </xdr:from>
    <xdr:to>
      <xdr:col>71</xdr:col>
      <xdr:colOff>177800</xdr:colOff>
      <xdr:row>56</xdr:row>
      <xdr:rowOff>15304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29711"/>
          <a:ext cx="889000" cy="8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129719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3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101534</xdr:rowOff>
    </xdr:from>
    <xdr:to>
      <xdr:col>85</xdr:col>
      <xdr:colOff>177800</xdr:colOff>
      <xdr:row>56</xdr:row>
      <xdr:rowOff>31684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79961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161976</xdr:rowOff>
    </xdr:from>
    <xdr:to>
      <xdr:col>81</xdr:col>
      <xdr:colOff>101600</xdr:colOff>
      <xdr:row>56</xdr:row>
      <xdr:rowOff>92126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9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83253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25395</xdr:rowOff>
    </xdr:from>
    <xdr:to>
      <xdr:col>76</xdr:col>
      <xdr:colOff>165100</xdr:colOff>
      <xdr:row>56</xdr:row>
      <xdr:rowOff>126995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118122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1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49161</xdr:rowOff>
    </xdr:from>
    <xdr:to>
      <xdr:col>72</xdr:col>
      <xdr:colOff>38100</xdr:colOff>
      <xdr:row>55</xdr:row>
      <xdr:rowOff>150761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167288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135954</xdr:rowOff>
    </xdr:from>
    <xdr:to>
      <xdr:col>67</xdr:col>
      <xdr:colOff>101600</xdr:colOff>
      <xdr:row>56</xdr:row>
      <xdr:rowOff>66104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82631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66908</xdr:rowOff>
    </xdr:from>
    <xdr:to>
      <xdr:col>85</xdr:col>
      <xdr:colOff>127000</xdr:colOff>
      <xdr:row>79</xdr:row>
      <xdr:rowOff>75699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11458"/>
          <a:ext cx="8382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145845</xdr:rowOff>
    </xdr:from>
    <xdr:to>
      <xdr:col>81</xdr:col>
      <xdr:colOff>50800</xdr:colOff>
      <xdr:row>79</xdr:row>
      <xdr:rowOff>66908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8945"/>
          <a:ext cx="889000" cy="9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51947</xdr:rowOff>
    </xdr:from>
    <xdr:to>
      <xdr:col>76</xdr:col>
      <xdr:colOff>114300</xdr:colOff>
      <xdr:row>78</xdr:row>
      <xdr:rowOff>145845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25047"/>
          <a:ext cx="889000" cy="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39608</xdr:rowOff>
    </xdr:from>
    <xdr:to>
      <xdr:col>71</xdr:col>
      <xdr:colOff>177800</xdr:colOff>
      <xdr:row>78</xdr:row>
      <xdr:rowOff>51947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12708"/>
          <a:ext cx="889000" cy="1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27011</xdr:rowOff>
    </xdr:from>
    <xdr:to>
      <xdr:col>67</xdr:col>
      <xdr:colOff>101600</xdr:colOff>
      <xdr:row>79</xdr:row>
      <xdr:rowOff>128611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119738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6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24899</xdr:rowOff>
    </xdr:from>
    <xdr:to>
      <xdr:col>85</xdr:col>
      <xdr:colOff>177800</xdr:colOff>
      <xdr:row>79</xdr:row>
      <xdr:rowOff>126499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155726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16108</xdr:rowOff>
    </xdr:from>
    <xdr:to>
      <xdr:col>81</xdr:col>
      <xdr:colOff>101600</xdr:colOff>
      <xdr:row>79</xdr:row>
      <xdr:rowOff>117708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134235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95045</xdr:rowOff>
    </xdr:from>
    <xdr:to>
      <xdr:col>76</xdr:col>
      <xdr:colOff>165100</xdr:colOff>
      <xdr:row>79</xdr:row>
      <xdr:rowOff>25195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41722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1147</xdr:rowOff>
    </xdr:from>
    <xdr:to>
      <xdr:col>72</xdr:col>
      <xdr:colOff>38100</xdr:colOff>
      <xdr:row>78</xdr:row>
      <xdr:rowOff>102747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119274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14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160258</xdr:rowOff>
    </xdr:from>
    <xdr:to>
      <xdr:col>67</xdr:col>
      <xdr:colOff>101600</xdr:colOff>
      <xdr:row>78</xdr:row>
      <xdr:rowOff>90408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6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106935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3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96901</xdr:rowOff>
    </xdr:from>
    <xdr:to>
      <xdr:col>85</xdr:col>
      <xdr:colOff>127000</xdr:colOff>
      <xdr:row>97</xdr:row>
      <xdr:rowOff>108062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27551"/>
          <a:ext cx="838200" cy="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108062</xdr:rowOff>
    </xdr:from>
    <xdr:to>
      <xdr:col>81</xdr:col>
      <xdr:colOff>50800</xdr:colOff>
      <xdr:row>97</xdr:row>
      <xdr:rowOff>113277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8712"/>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113277</xdr:rowOff>
    </xdr:from>
    <xdr:to>
      <xdr:col>76</xdr:col>
      <xdr:colOff>114300</xdr:colOff>
      <xdr:row>97</xdr:row>
      <xdr:rowOff>141343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43927"/>
          <a:ext cx="889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141343</xdr:rowOff>
    </xdr:from>
    <xdr:to>
      <xdr:col>71</xdr:col>
      <xdr:colOff>177800</xdr:colOff>
      <xdr:row>97</xdr:row>
      <xdr:rowOff>155378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199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134931</xdr:rowOff>
    </xdr:from>
    <xdr:to>
      <xdr:col>67</xdr:col>
      <xdr:colOff>101600</xdr:colOff>
      <xdr:row>98</xdr:row>
      <xdr:rowOff>65081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56208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46101</xdr:rowOff>
    </xdr:from>
    <xdr:to>
      <xdr:col>85</xdr:col>
      <xdr:colOff>177800</xdr:colOff>
      <xdr:row>97</xdr:row>
      <xdr:rowOff>147701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68978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57262</xdr:rowOff>
    </xdr:from>
    <xdr:to>
      <xdr:col>81</xdr:col>
      <xdr:colOff>101600</xdr:colOff>
      <xdr:row>97</xdr:row>
      <xdr:rowOff>158862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3939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62477</xdr:rowOff>
    </xdr:from>
    <xdr:to>
      <xdr:col>76</xdr:col>
      <xdr:colOff>165100</xdr:colOff>
      <xdr:row>97</xdr:row>
      <xdr:rowOff>164077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9154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90543</xdr:rowOff>
    </xdr:from>
    <xdr:to>
      <xdr:col>72</xdr:col>
      <xdr:colOff>38100</xdr:colOff>
      <xdr:row>98</xdr:row>
      <xdr:rowOff>20693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104578</xdr:rowOff>
    </xdr:from>
    <xdr:to>
      <xdr:col>67</xdr:col>
      <xdr:colOff>101600</xdr:colOff>
      <xdr:row>98</xdr:row>
      <xdr:rowOff>34728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51255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127943</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5614343"/>
          <a:ext cx="838200" cy="117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127943</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5614343"/>
          <a:ext cx="889000" cy="117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111741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62302</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577402"/>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26851</xdr:rowOff>
    </xdr:from>
    <xdr:to>
      <xdr:col>98</xdr:col>
      <xdr:colOff>38100</xdr:colOff>
      <xdr:row>39</xdr:row>
      <xdr:rowOff>128451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119578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77143</xdr:rowOff>
    </xdr:from>
    <xdr:to>
      <xdr:col>112</xdr:col>
      <xdr:colOff>38100</xdr:colOff>
      <xdr:row>33</xdr:row>
      <xdr:rowOff>7293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55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23820</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533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xdr:rowOff>
    </xdr:from>
    <xdr:to>
      <xdr:col>98</xdr:col>
      <xdr:colOff>38100</xdr:colOff>
      <xdr:row>38</xdr:row>
      <xdr:rowOff>113102</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129629</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630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議会費については、当市の昨年度と比べると</a:t>
          </a:r>
          <a:r>
            <a:rPr kumimoji="1" lang="en-US" altLang="ja-JP" sz="1100" b="0" i="0" baseline="0">
              <a:solidFill>
                <a:schemeClr val="dk1"/>
              </a:solidFill>
              <a:effectLst/>
              <a:latin typeface="+mn-lt"/>
              <a:ea typeface="+mn-ea"/>
              <a:cs typeface="+mn-cs"/>
            </a:rPr>
            <a:t>668</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額となっているが、類似団体平均と比較すると例年高い水準で推移している。これは人口に対して議員数が多いことが要因と考えられる。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住民一人当たりのコストが増加した主なものは</a:t>
          </a:r>
          <a:r>
            <a:rPr kumimoji="1" lang="ja-JP" altLang="en-US" sz="1100" b="0" i="0" baseline="0">
              <a:solidFill>
                <a:schemeClr val="dk1"/>
              </a:solidFill>
              <a:effectLst/>
              <a:latin typeface="+mn-lt"/>
              <a:ea typeface="+mn-ea"/>
              <a:cs typeface="+mn-cs"/>
            </a:rPr>
            <a:t>民生費</a:t>
          </a:r>
          <a:r>
            <a:rPr kumimoji="1" lang="ja-JP" altLang="ja-JP" sz="1100" b="0" i="0" baseline="0">
              <a:solidFill>
                <a:schemeClr val="dk1"/>
              </a:solidFill>
              <a:effectLst/>
              <a:latin typeface="+mn-lt"/>
              <a:ea typeface="+mn-ea"/>
              <a:cs typeface="+mn-cs"/>
            </a:rPr>
            <a:t>、衛生費である。</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費のコスト増の主な要因は、</a:t>
          </a:r>
          <a:r>
            <a:rPr kumimoji="1" lang="ja-JP" altLang="en-US" sz="1100" b="0" i="0" baseline="0">
              <a:solidFill>
                <a:schemeClr val="dk1"/>
              </a:solidFill>
              <a:effectLst/>
              <a:latin typeface="+mn-lt"/>
              <a:ea typeface="+mn-ea"/>
              <a:cs typeface="+mn-cs"/>
            </a:rPr>
            <a:t>低所得者支援調整給付補助金等</a:t>
          </a:r>
          <a:r>
            <a:rPr kumimoji="1" lang="ja-JP" altLang="ja-JP" sz="1100" b="0" i="0" baseline="0">
              <a:solidFill>
                <a:schemeClr val="dk1"/>
              </a:solidFill>
              <a:effectLst/>
              <a:latin typeface="+mn-lt"/>
              <a:ea typeface="+mn-ea"/>
              <a:cs typeface="+mn-cs"/>
            </a:rPr>
            <a:t>による増であり、昨年度と比較すると</a:t>
          </a:r>
          <a:r>
            <a:rPr kumimoji="1" lang="en-US" altLang="ja-JP" sz="1100" b="0" i="0" baseline="0">
              <a:solidFill>
                <a:schemeClr val="dk1"/>
              </a:solidFill>
              <a:effectLst/>
              <a:latin typeface="+mn-lt"/>
              <a:ea typeface="+mn-ea"/>
              <a:cs typeface="+mn-cs"/>
            </a:rPr>
            <a:t>17,412</a:t>
          </a:r>
          <a:r>
            <a:rPr kumimoji="1" lang="ja-JP" altLang="ja-JP" sz="1100" b="0" i="0" baseline="0">
              <a:solidFill>
                <a:schemeClr val="dk1"/>
              </a:solidFill>
              <a:effectLst/>
              <a:latin typeface="+mn-lt"/>
              <a:ea typeface="+mn-ea"/>
              <a:cs typeface="+mn-cs"/>
            </a:rPr>
            <a:t>円の増額となり、衛生費では、新公立病院整備事業等により増額となり、昨年度と比較して額</a:t>
          </a:r>
          <a:r>
            <a:rPr kumimoji="1" lang="en-US" altLang="ja-JP" sz="1100" b="0" i="0" baseline="0">
              <a:solidFill>
                <a:schemeClr val="dk1"/>
              </a:solidFill>
              <a:effectLst/>
              <a:latin typeface="+mn-lt"/>
              <a:ea typeface="+mn-ea"/>
              <a:cs typeface="+mn-cs"/>
            </a:rPr>
            <a:t>104,569</a:t>
          </a:r>
          <a:r>
            <a:rPr kumimoji="1" lang="ja-JP" altLang="ja-JP" sz="1100" b="0" i="0" baseline="0">
              <a:solidFill>
                <a:schemeClr val="dk1"/>
              </a:solidFill>
              <a:effectLst/>
              <a:latin typeface="+mn-lt"/>
              <a:ea typeface="+mn-ea"/>
              <a:cs typeface="+mn-cs"/>
            </a:rPr>
            <a:t>円の増額となった。また、住民一人当たりコストが減少した主なものは</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費であり、当市の昨年度と比べると</a:t>
          </a:r>
          <a:r>
            <a:rPr kumimoji="1" lang="en-US" altLang="ja-JP" sz="1100" b="0" i="0" baseline="0">
              <a:solidFill>
                <a:schemeClr val="dk1"/>
              </a:solidFill>
              <a:effectLst/>
              <a:latin typeface="+mn-lt"/>
              <a:ea typeface="+mn-ea"/>
              <a:cs typeface="+mn-cs"/>
            </a:rPr>
            <a:t>15,510</a:t>
          </a:r>
          <a:r>
            <a:rPr kumimoji="1" lang="ja-JP" altLang="ja-JP" sz="1100" b="0" i="0" baseline="0">
              <a:solidFill>
                <a:schemeClr val="dk1"/>
              </a:solidFill>
              <a:effectLst/>
              <a:latin typeface="+mn-lt"/>
              <a:ea typeface="+mn-ea"/>
              <a:cs typeface="+mn-cs"/>
            </a:rPr>
            <a:t>円の減額となった。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財政調整基金残高は、適切な財源の確保と歳出の精査や災害に係る経費が減少してきたこともあり、</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年連続で積立てることができた。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前年度と比較し、実質収支額が約</a:t>
          </a:r>
          <a:r>
            <a:rPr kumimoji="1" lang="en-US" altLang="ja-JP" sz="1100" b="0" i="0" baseline="0">
              <a:solidFill>
                <a:sysClr val="windowText" lastClr="000000"/>
              </a:solidFill>
              <a:effectLst/>
              <a:latin typeface="+mn-lt"/>
              <a:ea typeface="+mn-ea"/>
              <a:cs typeface="+mn-cs"/>
            </a:rPr>
            <a:t>4.1</a:t>
          </a:r>
          <a:r>
            <a:rPr kumimoji="1" lang="ja-JP" altLang="en-US" sz="1100" b="0" i="0" baseline="0">
              <a:solidFill>
                <a:schemeClr val="dk1"/>
              </a:solidFill>
              <a:effectLst/>
              <a:latin typeface="+mn-lt"/>
              <a:ea typeface="+mn-ea"/>
              <a:cs typeface="+mn-cs"/>
            </a:rPr>
            <a:t>百万</a:t>
          </a:r>
          <a:r>
            <a:rPr kumimoji="1" lang="ja-JP" altLang="ja-JP" sz="1100" b="0" i="0" baseline="0">
              <a:solidFill>
                <a:schemeClr val="dk1"/>
              </a:solidFill>
              <a:effectLst/>
              <a:latin typeface="+mn-lt"/>
              <a:ea typeface="+mn-ea"/>
              <a:cs typeface="+mn-cs"/>
            </a:rPr>
            <a:t>円の減、標準財政規模に占める割合では</a:t>
          </a:r>
          <a:r>
            <a:rPr kumimoji="1" lang="en-US" altLang="ja-JP" sz="1100" b="0" i="0" baseline="0">
              <a:solidFill>
                <a:schemeClr val="dk1"/>
              </a:solidFill>
              <a:effectLst/>
              <a:latin typeface="+mn-lt"/>
              <a:ea typeface="+mn-ea"/>
              <a:cs typeface="+mn-cs"/>
            </a:rPr>
            <a:t>0.79</a:t>
          </a:r>
          <a:r>
            <a:rPr kumimoji="1" lang="ja-JP" altLang="ja-JP" sz="1100" b="0" i="0" baseline="0">
              <a:solidFill>
                <a:schemeClr val="dk1"/>
              </a:solidFill>
              <a:effectLst/>
              <a:latin typeface="+mn-lt"/>
              <a:ea typeface="+mn-ea"/>
              <a:cs typeface="+mn-cs"/>
            </a:rPr>
            <a:t>ポイント減となっており、実質単年度収支は標準財政規模に占める割合は</a:t>
          </a:r>
          <a:r>
            <a:rPr kumimoji="1" lang="en-US" altLang="ja-JP" sz="1100" b="0" i="0" baseline="0">
              <a:solidFill>
                <a:schemeClr val="dk1"/>
              </a:solidFill>
              <a:effectLst/>
              <a:latin typeface="+mn-lt"/>
              <a:ea typeface="+mn-ea"/>
              <a:cs typeface="+mn-cs"/>
            </a:rPr>
            <a:t>2.33</a:t>
          </a:r>
          <a:r>
            <a:rPr kumimoji="1" lang="ja-JP" altLang="ja-JP" sz="1100" b="0" i="0" baseline="0">
              <a:solidFill>
                <a:schemeClr val="dk1"/>
              </a:solidFill>
              <a:effectLst/>
              <a:latin typeface="+mn-lt"/>
              <a:ea typeface="+mn-ea"/>
              <a:cs typeface="+mn-cs"/>
            </a:rPr>
            <a:t>ポイント減となった。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年度の広域化に向けて、平成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年度より国民健康保険事業特別会計の赤字解消のために一般会計から臨時の繰出しを行ったことにより、平成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年度以降は国民健康保険事業特別会計の赤字は解消された。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他の会計については、令和元年度に公共下水道事業特別会計と農業集落排水事業特別会計で赤字となったが、翌年度から解消された。また、公共下水道事業特別会計及び農業集落排水事業特別会計につい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年度から多久市下水事業会計に変わった</a:t>
          </a:r>
          <a:r>
            <a:rPr kumimoji="1" lang="ja-JP" altLang="en-US" sz="1100" b="0" i="0" baseline="0">
              <a:solidFill>
                <a:schemeClr val="dk1"/>
              </a:solidFill>
              <a:effectLst/>
              <a:latin typeface="+mn-lt"/>
              <a:ea typeface="+mn-ea"/>
              <a:cs typeface="+mn-cs"/>
            </a:rPr>
            <a:t>。</a:t>
          </a:r>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18025026</v>
      </c>
      <c r="BO4" s="371"/>
      <c r="BP4" s="371"/>
      <c r="BQ4" s="371"/>
      <c r="BR4" s="371"/>
      <c r="BS4" s="371"/>
      <c r="BT4" s="371"/>
      <c r="BU4" s="372"/>
      <c r="BV4" s="370">
        <v>16194506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5.3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17660973</v>
      </c>
      <c r="BO5" s="408"/>
      <c r="BP5" s="408"/>
      <c r="BQ5" s="408"/>
      <c r="BR5" s="408"/>
      <c r="BS5" s="408"/>
      <c r="BT5" s="408"/>
      <c r="BU5" s="409"/>
      <c r="BV5" s="407">
        <v>15800730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93.7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364053</v>
      </c>
      <c r="BO6" s="408"/>
      <c r="BP6" s="408"/>
      <c r="BQ6" s="408"/>
      <c r="BR6" s="408"/>
      <c r="BS6" s="408"/>
      <c r="BT6" s="408"/>
      <c r="BU6" s="409"/>
      <c r="BV6" s="407">
        <v>393776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94.2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65090</v>
      </c>
      <c r="BO7" s="408"/>
      <c r="BP7" s="408"/>
      <c r="BQ7" s="408"/>
      <c r="BR7" s="408"/>
      <c r="BS7" s="408"/>
      <c r="BT7" s="408"/>
      <c r="BU7" s="409"/>
      <c r="BV7" s="407">
        <v>53762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6707410</v>
      </c>
      <c r="CU7" s="408"/>
      <c r="CV7" s="408"/>
      <c r="CW7" s="408"/>
      <c r="CX7" s="408"/>
      <c r="CY7" s="408"/>
      <c r="CZ7" s="408"/>
      <c r="DA7" s="409"/>
      <c r="DB7" s="407">
        <v>6476197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298963</v>
      </c>
      <c r="BO8" s="408"/>
      <c r="BP8" s="408"/>
      <c r="BQ8" s="408"/>
      <c r="BR8" s="408"/>
      <c r="BS8" s="408"/>
      <c r="BT8" s="408"/>
      <c r="BU8" s="409"/>
      <c r="BV8" s="407">
        <v>340014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18295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-9361</v>
      </c>
      <c r="BO9" s="408"/>
      <c r="BP9" s="408"/>
      <c r="BQ9" s="408"/>
      <c r="BR9" s="408"/>
      <c r="BS9" s="408"/>
      <c r="BT9" s="408"/>
      <c r="BU9" s="409"/>
      <c r="BV9" s="407">
        <v>-368561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19.100000000000001</v>
      </c>
      <c r="CU9" s="405"/>
      <c r="CV9" s="405"/>
      <c r="CW9" s="405"/>
      <c r="CX9" s="405"/>
      <c r="CY9" s="405"/>
      <c r="CZ9" s="405"/>
      <c r="DA9" s="406"/>
      <c r="DB9" s="404">
        <v>17.2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19749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86499</v>
      </c>
      <c r="BO10" s="408"/>
      <c r="BP10" s="408"/>
      <c r="BQ10" s="408"/>
      <c r="BR10" s="408"/>
      <c r="BS10" s="408"/>
      <c r="BT10" s="408"/>
      <c r="BU10" s="409"/>
      <c r="BV10" s="407">
        <v>593985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17604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17310</v>
      </c>
      <c r="S13" s="492"/>
      <c r="T13" s="492"/>
      <c r="U13" s="492"/>
      <c r="V13" s="493"/>
      <c r="W13" s="423" t="s">
        <v>131</v>
      </c>
      <c r="X13" s="424"/>
      <c r="Y13" s="424"/>
      <c r="Z13" s="424"/>
      <c r="AA13" s="424"/>
      <c r="AB13" s="414"/>
      <c r="AC13" s="458">
        <v>705</v>
      </c>
      <c r="AD13" s="459"/>
      <c r="AE13" s="459"/>
      <c r="AF13" s="459"/>
      <c r="AG13" s="501"/>
      <c r="AH13" s="458">
        <v>823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77138</v>
      </c>
      <c r="BO13" s="408"/>
      <c r="BP13" s="408"/>
      <c r="BQ13" s="408"/>
      <c r="BR13" s="408"/>
      <c r="BS13" s="408"/>
      <c r="BT13" s="408"/>
      <c r="BU13" s="409"/>
      <c r="BV13" s="407">
        <v>225424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12.8</v>
      </c>
      <c r="CU13" s="405"/>
      <c r="CV13" s="405"/>
      <c r="CW13" s="405"/>
      <c r="CX13" s="405"/>
      <c r="CY13" s="405"/>
      <c r="CZ13" s="405"/>
      <c r="DA13" s="406"/>
      <c r="DB13" s="404">
        <v>12.4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17988</v>
      </c>
      <c r="S14" s="492"/>
      <c r="T14" s="492"/>
      <c r="U14" s="492"/>
      <c r="V14" s="493"/>
      <c r="W14" s="397"/>
      <c r="X14" s="398"/>
      <c r="Y14" s="398"/>
      <c r="Z14" s="398"/>
      <c r="AA14" s="398"/>
      <c r="AB14" s="387"/>
      <c r="AC14" s="494">
        <v>8</v>
      </c>
      <c r="AD14" s="495"/>
      <c r="AE14" s="495"/>
      <c r="AF14" s="495"/>
      <c r="AG14" s="496"/>
      <c r="AH14" s="494">
        <v>8.6999999999999993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17681</v>
      </c>
      <c r="S15" s="492"/>
      <c r="T15" s="492"/>
      <c r="U15" s="492"/>
      <c r="V15" s="493"/>
      <c r="W15" s="423" t="s">
        <v>137</v>
      </c>
      <c r="X15" s="424"/>
      <c r="Y15" s="424"/>
      <c r="Z15" s="424"/>
      <c r="AA15" s="424"/>
      <c r="AB15" s="414"/>
      <c r="AC15" s="458">
        <v>2410</v>
      </c>
      <c r="AD15" s="459"/>
      <c r="AE15" s="459"/>
      <c r="AF15" s="459"/>
      <c r="AG15" s="501"/>
      <c r="AH15" s="458">
        <v>2652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2112835</v>
      </c>
      <c r="BO15" s="371"/>
      <c r="BP15" s="371"/>
      <c r="BQ15" s="371"/>
      <c r="BR15" s="371"/>
      <c r="BS15" s="371"/>
      <c r="BT15" s="371"/>
      <c r="BU15" s="372"/>
      <c r="BV15" s="370">
        <v>2085887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27.4</v>
      </c>
      <c r="AD16" s="495"/>
      <c r="AE16" s="495"/>
      <c r="AF16" s="495"/>
      <c r="AG16" s="496"/>
      <c r="AH16" s="494">
        <v>28.1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6128792</v>
      </c>
      <c r="BO16" s="408"/>
      <c r="BP16" s="408"/>
      <c r="BQ16" s="408"/>
      <c r="BR16" s="408"/>
      <c r="BS16" s="408"/>
      <c r="BT16" s="408"/>
      <c r="BU16" s="409"/>
      <c r="BV16" s="407">
        <v>5926680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5690</v>
      </c>
      <c r="AD17" s="459"/>
      <c r="AE17" s="459"/>
      <c r="AF17" s="459"/>
      <c r="AG17" s="501"/>
      <c r="AH17" s="458">
        <v>5949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2631628</v>
      </c>
      <c r="BO17" s="408"/>
      <c r="BP17" s="408"/>
      <c r="BQ17" s="408"/>
      <c r="BR17" s="408"/>
      <c r="BS17" s="408"/>
      <c r="BT17" s="408"/>
      <c r="BU17" s="409"/>
      <c r="BV17" s="407">
        <v>2597894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96.56</v>
      </c>
      <c r="M18" s="531"/>
      <c r="N18" s="531"/>
      <c r="O18" s="531"/>
      <c r="P18" s="531"/>
      <c r="Q18" s="531"/>
      <c r="R18" s="532"/>
      <c r="S18" s="532"/>
      <c r="T18" s="532"/>
      <c r="U18" s="532"/>
      <c r="V18" s="533"/>
      <c r="W18" s="425"/>
      <c r="X18" s="426"/>
      <c r="Y18" s="426"/>
      <c r="Z18" s="426"/>
      <c r="AA18" s="426"/>
      <c r="AB18" s="417"/>
      <c r="AC18" s="534">
        <v>64.599999999999994</v>
      </c>
      <c r="AD18" s="535"/>
      <c r="AE18" s="535"/>
      <c r="AF18" s="535"/>
      <c r="AG18" s="536"/>
      <c r="AH18" s="534">
        <v>63.1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6280817</v>
      </c>
      <c r="BO18" s="408"/>
      <c r="BP18" s="408"/>
      <c r="BQ18" s="408"/>
      <c r="BR18" s="408"/>
      <c r="BS18" s="408"/>
      <c r="BT18" s="408"/>
      <c r="BU18" s="409"/>
      <c r="BV18" s="407">
        <v>6110368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189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8379413</v>
      </c>
      <c r="BO19" s="408"/>
      <c r="BP19" s="408"/>
      <c r="BQ19" s="408"/>
      <c r="BR19" s="408"/>
      <c r="BS19" s="408"/>
      <c r="BT19" s="408"/>
      <c r="BU19" s="409"/>
      <c r="BV19" s="407">
        <v>9031337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6773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14604087</v>
      </c>
      <c r="BO22" s="371"/>
      <c r="BP22" s="371"/>
      <c r="BQ22" s="371"/>
      <c r="BR22" s="371"/>
      <c r="BS22" s="371"/>
      <c r="BT22" s="371"/>
      <c r="BU22" s="372"/>
      <c r="BV22" s="370">
        <v>13544615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14143476</v>
      </c>
      <c r="BO23" s="408"/>
      <c r="BP23" s="408"/>
      <c r="BQ23" s="408"/>
      <c r="BR23" s="408"/>
      <c r="BS23" s="408"/>
      <c r="BT23" s="408"/>
      <c r="BU23" s="409"/>
      <c r="BV23" s="407">
        <v>12989040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8130</v>
      </c>
      <c r="R24" s="459"/>
      <c r="S24" s="459"/>
      <c r="T24" s="459"/>
      <c r="U24" s="459"/>
      <c r="V24" s="501"/>
      <c r="W24" s="553"/>
      <c r="X24" s="554"/>
      <c r="Y24" s="555"/>
      <c r="Z24" s="457" t="s">
        <v>161</v>
      </c>
      <c r="AA24" s="437"/>
      <c r="AB24" s="437"/>
      <c r="AC24" s="437"/>
      <c r="AD24" s="437"/>
      <c r="AE24" s="437"/>
      <c r="AF24" s="437"/>
      <c r="AG24" s="438"/>
      <c r="AH24" s="458">
        <v>191</v>
      </c>
      <c r="AI24" s="459"/>
      <c r="AJ24" s="459"/>
      <c r="AK24" s="459"/>
      <c r="AL24" s="501"/>
      <c r="AM24" s="458">
        <v>597257</v>
      </c>
      <c r="AN24" s="459"/>
      <c r="AO24" s="459"/>
      <c r="AP24" s="459"/>
      <c r="AQ24" s="459"/>
      <c r="AR24" s="501"/>
      <c r="AS24" s="458">
        <v>3127</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11859489</v>
      </c>
      <c r="BO24" s="408"/>
      <c r="BP24" s="408"/>
      <c r="BQ24" s="408"/>
      <c r="BR24" s="408"/>
      <c r="BS24" s="408"/>
      <c r="BT24" s="408"/>
      <c r="BU24" s="409"/>
      <c r="BV24" s="407">
        <v>10501219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6520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5581276</v>
      </c>
      <c r="BO25" s="371"/>
      <c r="BP25" s="371"/>
      <c r="BQ25" s="371"/>
      <c r="BR25" s="371"/>
      <c r="BS25" s="371"/>
      <c r="BT25" s="371"/>
      <c r="BU25" s="372"/>
      <c r="BV25" s="370">
        <v>5338360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5710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4410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10608</v>
      </c>
      <c r="AN27" s="459"/>
      <c r="AO27" s="459"/>
      <c r="AP27" s="459"/>
      <c r="AQ27" s="459"/>
      <c r="AR27" s="501"/>
      <c r="AS27" s="458">
        <v>3536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353696</v>
      </c>
      <c r="BO27" s="527"/>
      <c r="BP27" s="527"/>
      <c r="BQ27" s="527"/>
      <c r="BR27" s="527"/>
      <c r="BS27" s="527"/>
      <c r="BT27" s="527"/>
      <c r="BU27" s="528"/>
      <c r="BV27" s="526">
        <v>353523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3710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1944559</v>
      </c>
      <c r="BO28" s="371"/>
      <c r="BP28" s="371"/>
      <c r="BQ28" s="371"/>
      <c r="BR28" s="371"/>
      <c r="BS28" s="371"/>
      <c r="BT28" s="371"/>
      <c r="BU28" s="372"/>
      <c r="BV28" s="370">
        <v>1858060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13</v>
      </c>
      <c r="M29" s="459"/>
      <c r="N29" s="459"/>
      <c r="O29" s="459"/>
      <c r="P29" s="501"/>
      <c r="Q29" s="458">
        <v>3450</v>
      </c>
      <c r="R29" s="459"/>
      <c r="S29" s="459"/>
      <c r="T29" s="459"/>
      <c r="U29" s="459"/>
      <c r="V29" s="501"/>
      <c r="W29" s="556"/>
      <c r="X29" s="557"/>
      <c r="Y29" s="558"/>
      <c r="Z29" s="457" t="s">
        <v>177</v>
      </c>
      <c r="AA29" s="437"/>
      <c r="AB29" s="437"/>
      <c r="AC29" s="437"/>
      <c r="AD29" s="437"/>
      <c r="AE29" s="437"/>
      <c r="AF29" s="437"/>
      <c r="AG29" s="438"/>
      <c r="AH29" s="458">
        <v>194</v>
      </c>
      <c r="AI29" s="459"/>
      <c r="AJ29" s="459"/>
      <c r="AK29" s="459"/>
      <c r="AL29" s="501"/>
      <c r="AM29" s="458">
        <v>607865</v>
      </c>
      <c r="AN29" s="459"/>
      <c r="AO29" s="459"/>
      <c r="AP29" s="459"/>
      <c r="AQ29" s="459"/>
      <c r="AR29" s="501"/>
      <c r="AS29" s="458">
        <v>3133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1260950</v>
      </c>
      <c r="BO29" s="408"/>
      <c r="BP29" s="408"/>
      <c r="BQ29" s="408"/>
      <c r="BR29" s="408"/>
      <c r="BS29" s="408"/>
      <c r="BT29" s="408"/>
      <c r="BU29" s="409"/>
      <c r="BV29" s="407">
        <v>1260041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8041243</v>
      </c>
      <c r="BO30" s="527"/>
      <c r="BP30" s="527"/>
      <c r="BQ30" s="527"/>
      <c r="BR30" s="527"/>
      <c r="BS30" s="527"/>
      <c r="BT30" s="527"/>
      <c r="BU30" s="528"/>
      <c r="BV30" s="526">
        <v>8202505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多久市国民健康保険事業特別会計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IF('各会計、関係団体の財政状況及び健全化判断比率'!B30="","",'各会計、関係団体の財政状況及び健全化判断比率'!B30)</f>
        <v>多久市病院事業会計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IF('各会計、関係団体の財政状況及び健全化判断比率'!B32="","",'各会計、関係団体の財政状況及び健全化判断比率'!B32)</f>
        <v>多久市宅地造成事業特別会計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天山地区共同衛生処理場組合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多久市土地開発公社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多久市給与管理物品調達特別会計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多久市後期高齢者医療特別会計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IF('各会計、関係団体の財政状況及び健全化判断比率'!B31="","",'各会計、関係団体の財政状況及び健全化判断比率'!B31)</f>
        <v>多久市下水道事業会計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天山地区共同斎場組合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公益財団法人 孔子の里</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多久市土地区画整理事業特別会計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佐賀中部広域連合（普通会計）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一般財団法人 多久市学校給食振興会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佐賀中部広域連合（介護保険会計）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佐賀県後期高齢者医療広域連合（普通会計）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佐賀県後期高齢者医療広域連合（特別会計）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佐賀県市町総合事務組合（一般会計）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佐賀県市町総合事務組合（交通災害会計）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天山地区共同環境組合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多久小城医療組合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aUOrWRIZ5fl1iB4VfVTOm9flXH46RMsXpaSOQzRAL3uUiZu7XA/JIcaG44RDft9tWZjm5BtGyN2xt/Yjod/Jg==" saltValue="MJD94FQUwoELUuiKbdZj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1.87</v>
      </c>
      <c r="G34" s="33">
        <v>8.74</v>
      </c>
      <c r="H34" s="33">
        <v>11.17</v>
      </c>
      <c r="I34" s="33">
        <v>4.76</v>
      </c>
      <c r="J34" s="34">
        <v>4.45</v>
      </c>
      <c r="K34" s="22"/>
      <c r="L34" s="22"/>
      <c r="M34" s="22"/>
      <c r="N34" s="22"/>
      <c r="O34" s="22"/>
      <c r="P34" s="22"/>
    </row>
    <row r="35" spans="1:16" ht="39" customHeight="1" x14ac:dyDescent="0.2">
      <c r="A35" s="22"/>
      <c r="B35" s="35"/>
      <c r="C35" s="1145" t="s">
        <v>534</v>
      </c>
      <c r="D35" s="1146"/>
      <c r="E35" s="1147"/>
      <c r="F35" s="36">
        <v>7.27</v>
      </c>
      <c r="G35" s="37">
        <v>7.35</v>
      </c>
      <c r="H35" s="37">
        <v>10.08</v>
      </c>
      <c r="I35" s="37">
        <v>8.3800000000000008</v>
      </c>
      <c r="J35" s="38">
        <v>4.41</v>
      </c>
      <c r="K35" s="22"/>
      <c r="L35" s="22"/>
      <c r="M35" s="22"/>
      <c r="N35" s="22"/>
      <c r="O35" s="22"/>
      <c r="P35" s="22"/>
    </row>
    <row r="36" spans="1:16" ht="39" customHeight="1" x14ac:dyDescent="0.2">
      <c r="A36" s="22"/>
      <c r="B36" s="35"/>
      <c r="C36" s="1145" t="s">
        <v>535</v>
      </c>
      <c r="D36" s="1146"/>
      <c r="E36" s="1147"/>
      <c r="F36" s="36" t="s">
        <v>488</v>
      </c>
      <c r="G36" s="37" t="s">
        <v>488</v>
      </c>
      <c r="H36" s="37" t="s">
        <v>488</v>
      </c>
      <c r="I36" s="37">
        <v>0.41</v>
      </c>
      <c r="J36" s="38">
        <v>0.6</v>
      </c>
      <c r="K36" s="22"/>
      <c r="L36" s="22"/>
      <c r="M36" s="22"/>
      <c r="N36" s="22"/>
      <c r="O36" s="22"/>
      <c r="P36" s="22"/>
    </row>
    <row r="37" spans="1:16" ht="39" customHeight="1" x14ac:dyDescent="0.2">
      <c r="A37" s="22"/>
      <c r="B37" s="35"/>
      <c r="C37" s="1145" t="s">
        <v>536</v>
      </c>
      <c r="D37" s="1146"/>
      <c r="E37" s="1147"/>
      <c r="F37" s="36">
        <v>0.97</v>
      </c>
      <c r="G37" s="37">
        <v>0.55000000000000004</v>
      </c>
      <c r="H37" s="37">
        <v>0.36</v>
      </c>
      <c r="I37" s="37">
        <v>0.78</v>
      </c>
      <c r="J37" s="38">
        <v>0.46</v>
      </c>
      <c r="K37" s="22"/>
      <c r="L37" s="22"/>
      <c r="M37" s="22"/>
      <c r="N37" s="22"/>
      <c r="O37" s="22"/>
      <c r="P37" s="22"/>
    </row>
    <row r="38" spans="1:16" ht="39" customHeight="1" x14ac:dyDescent="0.2">
      <c r="A38" s="22"/>
      <c r="B38" s="35"/>
      <c r="C38" s="1145" t="s">
        <v>537</v>
      </c>
      <c r="D38" s="1146"/>
      <c r="E38" s="1147"/>
      <c r="F38" s="36">
        <v>0.01</v>
      </c>
      <c r="G38" s="37">
        <v>0</v>
      </c>
      <c r="H38" s="37">
        <v>0.01</v>
      </c>
      <c r="I38" s="37">
        <v>0.08</v>
      </c>
      <c r="J38" s="38">
        <v>0.01</v>
      </c>
      <c r="K38" s="22"/>
      <c r="L38" s="22"/>
      <c r="M38" s="22"/>
      <c r="N38" s="22"/>
      <c r="O38" s="22"/>
      <c r="P38" s="22"/>
    </row>
    <row r="39" spans="1:16" ht="39" customHeight="1" x14ac:dyDescent="0.2">
      <c r="A39" s="22"/>
      <c r="B39" s="35"/>
      <c r="C39" s="1145" t="s">
        <v>538</v>
      </c>
      <c r="D39" s="1146"/>
      <c r="E39" s="1147"/>
      <c r="F39" s="36">
        <v>0</v>
      </c>
      <c r="G39" s="37">
        <v>0</v>
      </c>
      <c r="H39" s="37">
        <v>0</v>
      </c>
      <c r="I39" s="37">
        <v>0</v>
      </c>
      <c r="J39" s="38">
        <v>0</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v>
      </c>
      <c r="G43" s="42">
        <v>0</v>
      </c>
      <c r="H43" s="42">
        <v>0.41</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YVCdFBRa1QfZoZJm5ENAqVr4gOZ+4VaU6tbZJ4vXt0eL4+jS0Mf5hmGhKYJ1oDi6W2uw8fdv9SR/xIHpzh0Q==" saltValue="P89i99iVid2DZmHmY3XQ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1276</v>
      </c>
      <c r="L45" s="60">
        <v>1379</v>
      </c>
      <c r="M45" s="60">
        <v>1583</v>
      </c>
      <c r="N45" s="60">
        <v>1598</v>
      </c>
      <c r="O45" s="61">
        <v>1650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229</v>
      </c>
      <c r="L48" s="64">
        <v>223</v>
      </c>
      <c r="M48" s="64">
        <v>236</v>
      </c>
      <c r="N48" s="64">
        <v>211</v>
      </c>
      <c r="O48" s="65">
        <v>246</v>
      </c>
      <c r="P48" s="48"/>
      <c r="Q48" s="48"/>
      <c r="R48" s="48"/>
      <c r="S48" s="48"/>
      <c r="T48" s="48"/>
      <c r="U48" s="48"/>
    </row>
    <row r="49" spans="1:21" ht="30.75" customHeight="1" x14ac:dyDescent="0.2">
      <c r="A49" s="48"/>
      <c r="B49" s="1155"/>
      <c r="C49" s="1156"/>
      <c r="D49" s="62"/>
      <c r="E49" s="1161" t="s">
        <v>14</v>
      </c>
      <c r="F49" s="1161"/>
      <c r="G49" s="1161"/>
      <c r="H49" s="1161"/>
      <c r="I49" s="1161"/>
      <c r="J49" s="1162"/>
      <c r="K49" s="63">
        <v>71</v>
      </c>
      <c r="L49" s="64">
        <v>71</v>
      </c>
      <c r="M49" s="64">
        <v>72</v>
      </c>
      <c r="N49" s="64">
        <v>71</v>
      </c>
      <c r="O49" s="65">
        <v>89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993</v>
      </c>
      <c r="L52" s="64">
        <v>1051</v>
      </c>
      <c r="M52" s="64">
        <v>1203</v>
      </c>
      <c r="N52" s="64">
        <v>1217</v>
      </c>
      <c r="O52" s="65">
        <v>1292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583</v>
      </c>
      <c r="L53" s="69">
        <v>622</v>
      </c>
      <c r="M53" s="69">
        <v>688</v>
      </c>
      <c r="N53" s="69">
        <v>663</v>
      </c>
      <c r="O53" s="70">
        <v>693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pgQKcHBVVByadijoyGZUux0bQxFn2rWjhWhVaXpiItv6OlyOIsQTSKsrH+Cm3Kse5QkQAKFv1J1tg3zIhlJcQ==" saltValue="z0nvogIUdVFDllAs8mkC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14443</v>
      </c>
      <c r="J41" s="344">
        <v>14220</v>
      </c>
      <c r="K41" s="344">
        <v>13832</v>
      </c>
      <c r="L41" s="344">
        <v>13545</v>
      </c>
      <c r="M41" s="345">
        <v>14604</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3656</v>
      </c>
      <c r="J43" s="347">
        <v>3517</v>
      </c>
      <c r="K43" s="347">
        <v>3414</v>
      </c>
      <c r="L43" s="347">
        <v>2906</v>
      </c>
      <c r="M43" s="348">
        <v>3144</v>
      </c>
    </row>
    <row r="44" spans="2:13" ht="27.75" customHeight="1" x14ac:dyDescent="0.2">
      <c r="B44" s="1186"/>
      <c r="C44" s="1187"/>
      <c r="D44" s="106"/>
      <c r="E44" s="1192" t="s">
        <v>34</v>
      </c>
      <c r="F44" s="1192"/>
      <c r="G44" s="1192"/>
      <c r="H44" s="1193"/>
      <c r="I44" s="346">
        <v>970</v>
      </c>
      <c r="J44" s="347">
        <v>864</v>
      </c>
      <c r="K44" s="347">
        <v>857</v>
      </c>
      <c r="L44" s="347">
        <v>1548</v>
      </c>
      <c r="M44" s="348">
        <v>3380</v>
      </c>
    </row>
    <row r="45" spans="2:13" ht="27.75" customHeight="1" x14ac:dyDescent="0.2">
      <c r="B45" s="1186"/>
      <c r="C45" s="1187"/>
      <c r="D45" s="106"/>
      <c r="E45" s="1192" t="s">
        <v>35</v>
      </c>
      <c r="F45" s="1192"/>
      <c r="G45" s="1192"/>
      <c r="H45" s="1193"/>
      <c r="I45" s="346">
        <v>1640</v>
      </c>
      <c r="J45" s="347">
        <v>1634</v>
      </c>
      <c r="K45" s="347">
        <v>1579</v>
      </c>
      <c r="L45" s="347">
        <v>1586</v>
      </c>
      <c r="M45" s="348">
        <v>1496</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8582</v>
      </c>
      <c r="J50" s="347">
        <v>9202</v>
      </c>
      <c r="K50" s="347">
        <v>10174</v>
      </c>
      <c r="L50" s="347">
        <v>11419</v>
      </c>
      <c r="M50" s="348">
        <v>11388</v>
      </c>
    </row>
    <row r="51" spans="2:13" ht="27.75" customHeight="1" x14ac:dyDescent="0.2">
      <c r="B51" s="1186"/>
      <c r="C51" s="1187"/>
      <c r="D51" s="106"/>
      <c r="E51" s="1192" t="s">
        <v>42</v>
      </c>
      <c r="F51" s="1192"/>
      <c r="G51" s="1192"/>
      <c r="H51" s="1193"/>
      <c r="I51" s="346">
        <v>361</v>
      </c>
      <c r="J51" s="347">
        <v>325</v>
      </c>
      <c r="K51" s="347">
        <v>287</v>
      </c>
      <c r="L51" s="347">
        <v>266</v>
      </c>
      <c r="M51" s="348">
        <v>261</v>
      </c>
    </row>
    <row r="52" spans="2:13" ht="27.75" customHeight="1" x14ac:dyDescent="0.2">
      <c r="B52" s="1188"/>
      <c r="C52" s="1189"/>
      <c r="D52" s="106"/>
      <c r="E52" s="1192" t="s">
        <v>43</v>
      </c>
      <c r="F52" s="1192"/>
      <c r="G52" s="1192"/>
      <c r="H52" s="1193"/>
      <c r="I52" s="346">
        <v>12036</v>
      </c>
      <c r="J52" s="347">
        <v>11790</v>
      </c>
      <c r="K52" s="347">
        <v>11203</v>
      </c>
      <c r="L52" s="347">
        <v>11730</v>
      </c>
      <c r="M52" s="348">
        <v>15088</v>
      </c>
    </row>
    <row r="53" spans="2:13" ht="27.75" customHeight="1" thickBot="1" x14ac:dyDescent="0.25">
      <c r="B53" s="1199" t="s">
        <v>19</v>
      </c>
      <c r="C53" s="1200"/>
      <c r="D53" s="110"/>
      <c r="E53" s="1201" t="s">
        <v>44</v>
      </c>
      <c r="F53" s="1201"/>
      <c r="G53" s="1201"/>
      <c r="H53" s="1202"/>
      <c r="I53" s="349">
        <v>-269</v>
      </c>
      <c r="J53" s="350">
        <v>-1082</v>
      </c>
      <c r="K53" s="350">
        <v>-1982</v>
      </c>
      <c r="L53" s="350">
        <v>-3830</v>
      </c>
      <c r="M53" s="351">
        <v>-4113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YFIznRyY6BeQ3oFcWvENXUqgGRCvQVsRZl+WqxBg/5/Egn/k7GaJrQ4HJeLwzG5elYjqvZ2emXc2xLyjnNtgg==" saltValue="prtB1RPxX3dKvvOSKl+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1264</v>
      </c>
      <c r="G55" s="352">
        <v>1858</v>
      </c>
      <c r="H55" s="353">
        <v>1945</v>
      </c>
    </row>
    <row r="56" spans="2:8" ht="52.5" customHeight="1" x14ac:dyDescent="0.2">
      <c r="B56" s="122"/>
      <c r="C56" s="1213" t="s">
        <v>47</v>
      </c>
      <c r="D56" s="1213"/>
      <c r="E56" s="1214"/>
      <c r="F56" s="354">
        <v>1009</v>
      </c>
      <c r="G56" s="354">
        <v>1260</v>
      </c>
      <c r="H56" s="355">
        <v>1261</v>
      </c>
    </row>
    <row r="57" spans="2:8" ht="53.25" customHeight="1" x14ac:dyDescent="0.2">
      <c r="B57" s="122"/>
      <c r="C57" s="1215" t="s">
        <v>48</v>
      </c>
      <c r="D57" s="1215"/>
      <c r="E57" s="1216"/>
      <c r="F57" s="356">
        <v>7969</v>
      </c>
      <c r="G57" s="356">
        <v>8203</v>
      </c>
      <c r="H57" s="357">
        <v>8041</v>
      </c>
    </row>
    <row r="58" spans="2:8" ht="45.75" customHeight="1" x14ac:dyDescent="0.2">
      <c r="B58" s="123"/>
      <c r="C58" s="1203" t="s">
        <v>564</v>
      </c>
      <c r="D58" s="1204"/>
      <c r="E58" s="1205"/>
      <c r="F58" s="358">
        <v>4828</v>
      </c>
      <c r="G58" s="358">
        <v>4851</v>
      </c>
      <c r="H58" s="359">
        <v>4869</v>
      </c>
    </row>
    <row r="59" spans="2:8" ht="45.75" customHeight="1" x14ac:dyDescent="0.2">
      <c r="B59" s="123"/>
      <c r="C59" s="1203" t="s">
        <v>565</v>
      </c>
      <c r="D59" s="1204"/>
      <c r="E59" s="1205"/>
      <c r="F59" s="358">
        <v>1323</v>
      </c>
      <c r="G59" s="358">
        <v>1633</v>
      </c>
      <c r="H59" s="359">
        <v>1438</v>
      </c>
    </row>
    <row r="60" spans="2:8" ht="45.75" customHeight="1" x14ac:dyDescent="0.2">
      <c r="B60" s="123"/>
      <c r="C60" s="1203" t="s">
        <v>566</v>
      </c>
      <c r="D60" s="1204"/>
      <c r="E60" s="1205"/>
      <c r="F60" s="358">
        <v>589</v>
      </c>
      <c r="G60" s="358">
        <v>589</v>
      </c>
      <c r="H60" s="359">
        <v>589</v>
      </c>
    </row>
    <row r="61" spans="2:8" ht="45.75" customHeight="1" x14ac:dyDescent="0.2">
      <c r="B61" s="123"/>
      <c r="C61" s="1203" t="s">
        <v>567</v>
      </c>
      <c r="D61" s="1204"/>
      <c r="E61" s="1205"/>
      <c r="F61" s="358">
        <v>322</v>
      </c>
      <c r="G61" s="358">
        <v>323</v>
      </c>
      <c r="H61" s="359">
        <v>324</v>
      </c>
    </row>
    <row r="62" spans="2:8" ht="45.75" customHeight="1" thickBot="1" x14ac:dyDescent="0.25">
      <c r="B62" s="124"/>
      <c r="C62" s="1206" t="s">
        <v>568</v>
      </c>
      <c r="D62" s="1207"/>
      <c r="E62" s="1208"/>
      <c r="F62" s="360">
        <v>311</v>
      </c>
      <c r="G62" s="360">
        <v>311</v>
      </c>
      <c r="H62" s="361">
        <v>311</v>
      </c>
    </row>
    <row r="63" spans="2:8" ht="52.5" customHeight="1" thickBot="1" x14ac:dyDescent="0.25">
      <c r="B63" s="125"/>
      <c r="C63" s="1209" t="s">
        <v>49</v>
      </c>
      <c r="D63" s="1209"/>
      <c r="E63" s="1210"/>
      <c r="F63" s="362">
        <v>10243</v>
      </c>
      <c r="G63" s="362">
        <v>11321</v>
      </c>
      <c r="H63" s="363">
        <v>11247</v>
      </c>
    </row>
    <row r="64" spans="2:8" ht="13.2" x14ac:dyDescent="0.2"/>
  </sheetData>
  <sheetProtection algorithmName="SHA-512" hashValue="+50LeQWBy0eWSV5pZEvDcEgAHaQ0KO+XmhyCHkl6QxXjVPEhnEC+5NL8qPXuEdiq2kovmSkBFi7QGEFxyT3lSQ==" saltValue="5ylZp95TNa1eQfjAmhl4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92250</v>
      </c>
      <c r="E3" s="144"/>
      <c r="F3" s="145">
        <v>76347</v>
      </c>
      <c r="G3" s="146"/>
      <c r="H3" s="147"/>
    </row>
    <row r="4" spans="1:8" x14ac:dyDescent="0.2">
      <c r="A4" s="148"/>
      <c r="B4" s="149"/>
      <c r="C4" s="150"/>
      <c r="D4" s="151">
        <v>35518</v>
      </c>
      <c r="E4" s="152"/>
      <c r="F4" s="153">
        <v>41762</v>
      </c>
      <c r="G4" s="154"/>
      <c r="H4" s="155"/>
    </row>
    <row r="5" spans="1:8" x14ac:dyDescent="0.2">
      <c r="A5" s="136" t="s">
        <v>521</v>
      </c>
      <c r="B5" s="141"/>
      <c r="C5" s="142"/>
      <c r="D5" s="143">
        <v>87623</v>
      </c>
      <c r="E5" s="144"/>
      <c r="F5" s="145">
        <v>96469</v>
      </c>
      <c r="G5" s="146"/>
      <c r="H5" s="147"/>
    </row>
    <row r="6" spans="1:8" x14ac:dyDescent="0.2">
      <c r="A6" s="148"/>
      <c r="B6" s="149"/>
      <c r="C6" s="150"/>
      <c r="D6" s="151">
        <v>20959</v>
      </c>
      <c r="E6" s="152"/>
      <c r="F6" s="153">
        <v>49775</v>
      </c>
      <c r="G6" s="154"/>
      <c r="H6" s="155"/>
    </row>
    <row r="7" spans="1:8" x14ac:dyDescent="0.2">
      <c r="A7" s="136" t="s">
        <v>522</v>
      </c>
      <c r="B7" s="141"/>
      <c r="C7" s="142"/>
      <c r="D7" s="143">
        <v>68168</v>
      </c>
      <c r="E7" s="144"/>
      <c r="F7" s="145">
        <v>85743</v>
      </c>
      <c r="G7" s="146"/>
      <c r="H7" s="147"/>
    </row>
    <row r="8" spans="1:8" x14ac:dyDescent="0.2">
      <c r="A8" s="148"/>
      <c r="B8" s="149"/>
      <c r="C8" s="150"/>
      <c r="D8" s="151">
        <v>51341</v>
      </c>
      <c r="E8" s="152"/>
      <c r="F8" s="153">
        <v>45231</v>
      </c>
      <c r="G8" s="154"/>
      <c r="H8" s="155"/>
    </row>
    <row r="9" spans="1:8" x14ac:dyDescent="0.2">
      <c r="A9" s="136" t="s">
        <v>523</v>
      </c>
      <c r="B9" s="141"/>
      <c r="C9" s="142"/>
      <c r="D9" s="143">
        <v>57170</v>
      </c>
      <c r="E9" s="144"/>
      <c r="F9" s="145">
        <v>92509</v>
      </c>
      <c r="G9" s="146"/>
      <c r="H9" s="147"/>
    </row>
    <row r="10" spans="1:8" x14ac:dyDescent="0.2">
      <c r="A10" s="148"/>
      <c r="B10" s="149"/>
      <c r="C10" s="150"/>
      <c r="D10" s="151">
        <v>40215</v>
      </c>
      <c r="E10" s="152"/>
      <c r="F10" s="153">
        <v>52274</v>
      </c>
      <c r="G10" s="154"/>
      <c r="H10" s="155"/>
    </row>
    <row r="11" spans="1:8" x14ac:dyDescent="0.2">
      <c r="A11" s="136" t="s">
        <v>524</v>
      </c>
      <c r="B11" s="141"/>
      <c r="C11" s="142"/>
      <c r="D11" s="143">
        <v>46851</v>
      </c>
      <c r="E11" s="144"/>
      <c r="F11" s="145">
        <v>98544</v>
      </c>
      <c r="G11" s="146"/>
      <c r="H11" s="147"/>
    </row>
    <row r="12" spans="1:8" x14ac:dyDescent="0.2">
      <c r="A12" s="148"/>
      <c r="B12" s="149"/>
      <c r="C12" s="156"/>
      <c r="D12" s="151">
        <v>21251</v>
      </c>
      <c r="E12" s="152"/>
      <c r="F12" s="153">
        <v>55816</v>
      </c>
      <c r="G12" s="154"/>
      <c r="H12" s="155"/>
    </row>
    <row r="13" spans="1:8" x14ac:dyDescent="0.2">
      <c r="A13" s="136"/>
      <c r="B13" s="141"/>
      <c r="C13" s="157"/>
      <c r="D13" s="158">
        <v>70412</v>
      </c>
      <c r="E13" s="159"/>
      <c r="F13" s="160">
        <v>89922</v>
      </c>
      <c r="G13" s="161"/>
      <c r="H13" s="147"/>
    </row>
    <row r="14" spans="1:8" x14ac:dyDescent="0.2">
      <c r="A14" s="148"/>
      <c r="B14" s="149"/>
      <c r="C14" s="150"/>
      <c r="D14" s="151">
        <v>33857</v>
      </c>
      <c r="E14" s="152"/>
      <c r="F14" s="153">
        <v>48972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1.88</v>
      </c>
      <c r="C19" s="162">
        <f>ROUND(VALUE(SUBSTITUTE(実質収支比率等に係る経年分析!G$48,"▲","-")),2)</f>
        <v>8.75</v>
      </c>
      <c r="D19" s="162">
        <f>ROUND(VALUE(SUBSTITUTE(実質収支比率等に係る経年分析!H$48,"▲","-")),2)</f>
        <v>11.17</v>
      </c>
      <c r="E19" s="162">
        <f>ROUND(VALUE(SUBSTITUTE(実質収支比率等に係る経年分析!I$48,"▲","-")),2)</f>
        <v>5.25</v>
      </c>
      <c r="F19" s="162">
        <f>ROUND(VALUE(SUBSTITUTE(実質収支比率等に係る経年分析!J$48,"▲","-")),2)</f>
        <v>4.46</v>
      </c>
    </row>
    <row r="20" spans="1:11" x14ac:dyDescent="0.2">
      <c r="A20" s="162" t="s">
        <v>53</v>
      </c>
      <c r="B20" s="162">
        <f>ROUND(VALUE(SUBSTITUTE(実質収支比率等に係る経年分析!F$47,"▲","-")),2)</f>
        <v>7.6</v>
      </c>
      <c r="C20" s="162">
        <f>ROUND(VALUE(SUBSTITUTE(実質収支比率等に係る経年分析!G$47,"▲","-")),2)</f>
        <v>12.7</v>
      </c>
      <c r="D20" s="162">
        <f>ROUND(VALUE(SUBSTITUTE(実質収支比率等に係る経年分析!H$47,"▲","-")),2)</f>
        <v>19.940000000000001</v>
      </c>
      <c r="E20" s="162">
        <f>ROUND(VALUE(SUBSTITUTE(実質収支比率等に係る経年分析!I$47,"▲","-")),2)</f>
        <v>28.69</v>
      </c>
      <c r="F20" s="162">
        <f>ROUND(VALUE(SUBSTITUTE(実質収支比率等に係る経年分析!J$47,"▲","-")),2)</f>
        <v>28.99</v>
      </c>
    </row>
    <row r="21" spans="1:11" x14ac:dyDescent="0.2">
      <c r="A21" s="162" t="s">
        <v>54</v>
      </c>
      <c r="B21" s="162">
        <f>IF(ISNUMBER(VALUE(SUBSTITUTE(実質収支比率等に係る経年分析!F$49,"▲","-"))),ROUND(VALUE(SUBSTITUTE(実質収支比率等に係る経年分析!F$49,"▲","-")),2),NA())</f>
        <v>-4.55</v>
      </c>
      <c r="C21" s="162">
        <f>IF(ISNUMBER(VALUE(SUBSTITUTE(実質収支比率等に係る経年分析!G$49,"▲","-"))),ROUND(VALUE(SUBSTITUTE(実質収支比率等に係る経年分析!G$49,"▲","-")),2),NA())</f>
        <v>12.55</v>
      </c>
      <c r="D21" s="162">
        <f>IF(ISNUMBER(VALUE(SUBSTITUTE(実質収支比率等に係る経年分析!H$49,"▲","-"))),ROUND(VALUE(SUBSTITUTE(実質収支比率等に係る経年分析!H$49,"▲","-")),2),NA())</f>
        <v>9.5399999999999991</v>
      </c>
      <c r="E21" s="162">
        <f>IF(ISNUMBER(VALUE(SUBSTITUTE(実質収支比率等に係る経年分析!I$49,"▲","-"))),ROUND(VALUE(SUBSTITUTE(実質収支比率等に係る経年分析!I$49,"▲","-")),2),NA())</f>
        <v>3.48</v>
      </c>
      <c r="F21" s="162">
        <f>IF(ISNUMBER(VALUE(SUBSTITUTE(実質収支比率等に係る経年分析!J$49,"▲","-"))),ROUND(VALUE(SUBSTITUTE(実質収支比率等に係る経年分析!J$49,"▲","-")),2),NA())</f>
        <v>1.1499999999999999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多久市宅地造成事業特別会計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多久市土地区画整理事業特別会計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多久市給与管理物品調達特別会計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多久市後期高齢者医療特別会計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多久市国民健康保険事業特別会計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0.55000000000000004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2">
      <c r="A34" s="163" t="str">
        <f>IF(連結実質赤字比率に係る赤字・黒字の構成分析!C$36="",NA(),連結実質赤字比率に係る赤字・黒字の構成分析!C$36)</f>
        <v>多久市下水道事業会計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v>
      </c>
    </row>
    <row r="35" spans="1:16" x14ac:dyDescent="0.2">
      <c r="A35" s="163" t="str">
        <f>IF(連結実質赤字比率に係る赤字・黒字の構成分析!C$35="",NA(),連結実質赤字比率に係る赤字・黒字の構成分析!C$35)</f>
        <v>多久市病院事業会計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8.3800000000000008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11.17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4.76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4.45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993</v>
      </c>
      <c r="E42" s="164"/>
      <c r="F42" s="164"/>
      <c r="G42" s="164">
        <f>'実質公債費比率（分子）の構造'!L$52</f>
        <v>1051</v>
      </c>
      <c r="H42" s="164"/>
      <c r="I42" s="164"/>
      <c r="J42" s="164">
        <f>'実質公債費比率（分子）の構造'!M$52</f>
        <v>1203</v>
      </c>
      <c r="K42" s="164"/>
      <c r="L42" s="164"/>
      <c r="M42" s="164">
        <f>'実質公債費比率（分子）の構造'!N$52</f>
        <v>1217</v>
      </c>
      <c r="N42" s="164"/>
      <c r="O42" s="164"/>
      <c r="P42" s="164">
        <f>'実質公債費比率（分子）の構造'!O$52</f>
        <v>1292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71</v>
      </c>
      <c r="C45" s="164"/>
      <c r="D45" s="164"/>
      <c r="E45" s="164">
        <f>'実質公債費比率（分子）の構造'!L$49</f>
        <v>71</v>
      </c>
      <c r="F45" s="164"/>
      <c r="G45" s="164"/>
      <c r="H45" s="164">
        <f>'実質公債費比率（分子）の構造'!M$49</f>
        <v>72</v>
      </c>
      <c r="I45" s="164"/>
      <c r="J45" s="164"/>
      <c r="K45" s="164">
        <f>'実質公債費比率（分子）の構造'!N$49</f>
        <v>71</v>
      </c>
      <c r="L45" s="164"/>
      <c r="M45" s="164"/>
      <c r="N45" s="164">
        <f>'実質公債費比率（分子）の構造'!O$49</f>
        <v>89</v>
      </c>
      <c r="O45" s="164"/>
      <c r="P45" s="164"/>
    </row>
    <row r="46" spans="1:16" x14ac:dyDescent="0.2">
      <c r="A46" s="164" t="s">
        <v>64</v>
      </c>
      <c r="B46" s="164">
        <f>'実質公債費比率（分子）の構造'!K$48</f>
        <v>229</v>
      </c>
      <c r="C46" s="164"/>
      <c r="D46" s="164"/>
      <c r="E46" s="164">
        <f>'実質公債費比率（分子）の構造'!L$48</f>
        <v>223</v>
      </c>
      <c r="F46" s="164"/>
      <c r="G46" s="164"/>
      <c r="H46" s="164">
        <f>'実質公債費比率（分子）の構造'!M$48</f>
        <v>236</v>
      </c>
      <c r="I46" s="164"/>
      <c r="J46" s="164"/>
      <c r="K46" s="164">
        <f>'実質公債費比率（分子）の構造'!N$48</f>
        <v>211</v>
      </c>
      <c r="L46" s="164"/>
      <c r="M46" s="164"/>
      <c r="N46" s="164">
        <f>'実質公債費比率（分子）の構造'!O$48</f>
        <v>246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1276</v>
      </c>
      <c r="C49" s="164"/>
      <c r="D49" s="164"/>
      <c r="E49" s="164">
        <f>'実質公債費比率（分子）の構造'!L$45</f>
        <v>1379</v>
      </c>
      <c r="F49" s="164"/>
      <c r="G49" s="164"/>
      <c r="H49" s="164">
        <f>'実質公債費比率（分子）の構造'!M$45</f>
        <v>1583</v>
      </c>
      <c r="I49" s="164"/>
      <c r="J49" s="164"/>
      <c r="K49" s="164">
        <f>'実質公債費比率（分子）の構造'!N$45</f>
        <v>1598</v>
      </c>
      <c r="L49" s="164"/>
      <c r="M49" s="164"/>
      <c r="N49" s="164">
        <f>'実質公債費比率（分子）の構造'!O$45</f>
        <v>1650</v>
      </c>
      <c r="O49" s="164"/>
      <c r="P49" s="164"/>
    </row>
    <row r="50" spans="1:16" x14ac:dyDescent="0.2">
      <c r="A50" s="164" t="s">
        <v>67</v>
      </c>
      <c r="B50" s="164" t="e">
        <f>NA()</f>
        <v>#N/A</v>
      </c>
      <c r="C50" s="164">
        <f>IF(ISNUMBER('実質公債費比率（分子）の構造'!K$53),'実質公債費比率（分子）の構造'!K$53,NA())</f>
        <v>583</v>
      </c>
      <c r="D50" s="164" t="e">
        <f>NA()</f>
        <v>#N/A</v>
      </c>
      <c r="E50" s="164" t="e">
        <f>NA()</f>
        <v>#N/A</v>
      </c>
      <c r="F50" s="164">
        <f>IF(ISNUMBER('実質公債費比率（分子）の構造'!L$53),'実質公債費比率（分子）の構造'!L$53,NA())</f>
        <v>622</v>
      </c>
      <c r="G50" s="164" t="e">
        <f>NA()</f>
        <v>#N/A</v>
      </c>
      <c r="H50" s="164" t="e">
        <f>NA()</f>
        <v>#N/A</v>
      </c>
      <c r="I50" s="164">
        <f>IF(ISNUMBER('実質公債費比率（分子）の構造'!M$53),'実質公債費比率（分子）の構造'!M$53,NA())</f>
        <v>688</v>
      </c>
      <c r="J50" s="164" t="e">
        <f>NA()</f>
        <v>#N/A</v>
      </c>
      <c r="K50" s="164" t="e">
        <f>NA()</f>
        <v>#N/A</v>
      </c>
      <c r="L50" s="164">
        <f>IF(ISNUMBER('実質公債費比率（分子）の構造'!N$53),'実質公債費比率（分子）の構造'!N$53,NA())</f>
        <v>663</v>
      </c>
      <c r="M50" s="164" t="e">
        <f>NA()</f>
        <v>#N/A</v>
      </c>
      <c r="N50" s="164" t="e">
        <f>NA()</f>
        <v>#N/A</v>
      </c>
      <c r="O50" s="164">
        <f>IF(ISNUMBER('実質公債費比率（分子）の構造'!O$53),'実質公債費比率（分子）の構造'!O$53,NA())</f>
        <v>693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12036</v>
      </c>
      <c r="E56" s="163"/>
      <c r="F56" s="163"/>
      <c r="G56" s="163">
        <f>'将来負担比率（分子）の構造'!J$52</f>
        <v>11790</v>
      </c>
      <c r="H56" s="163"/>
      <c r="I56" s="163"/>
      <c r="J56" s="163">
        <f>'将来負担比率（分子）の構造'!K$52</f>
        <v>11203</v>
      </c>
      <c r="K56" s="163"/>
      <c r="L56" s="163"/>
      <c r="M56" s="163">
        <f>'将来負担比率（分子）の構造'!L$52</f>
        <v>11730</v>
      </c>
      <c r="N56" s="163"/>
      <c r="O56" s="163"/>
      <c r="P56" s="163">
        <f>'将来負担比率（分子）の構造'!M$52</f>
        <v>15088</v>
      </c>
    </row>
    <row r="57" spans="1:16" x14ac:dyDescent="0.2">
      <c r="A57" s="163" t="s">
        <v>42</v>
      </c>
      <c r="B57" s="163"/>
      <c r="C57" s="163"/>
      <c r="D57" s="163">
        <f>'将来負担比率（分子）の構造'!I$51</f>
        <v>361</v>
      </c>
      <c r="E57" s="163"/>
      <c r="F57" s="163"/>
      <c r="G57" s="163">
        <f>'将来負担比率（分子）の構造'!J$51</f>
        <v>325</v>
      </c>
      <c r="H57" s="163"/>
      <c r="I57" s="163"/>
      <c r="J57" s="163">
        <f>'将来負担比率（分子）の構造'!K$51</f>
        <v>287</v>
      </c>
      <c r="K57" s="163"/>
      <c r="L57" s="163"/>
      <c r="M57" s="163">
        <f>'将来負担比率（分子）の構造'!L$51</f>
        <v>266</v>
      </c>
      <c r="N57" s="163"/>
      <c r="O57" s="163"/>
      <c r="P57" s="163">
        <f>'将来負担比率（分子）の構造'!M$51</f>
        <v>261</v>
      </c>
    </row>
    <row r="58" spans="1:16" x14ac:dyDescent="0.2">
      <c r="A58" s="163" t="s">
        <v>41</v>
      </c>
      <c r="B58" s="163"/>
      <c r="C58" s="163"/>
      <c r="D58" s="163">
        <f>'将来負担比率（分子）の構造'!I$50</f>
        <v>8582</v>
      </c>
      <c r="E58" s="163"/>
      <c r="F58" s="163"/>
      <c r="G58" s="163">
        <f>'将来負担比率（分子）の構造'!J$50</f>
        <v>9202</v>
      </c>
      <c r="H58" s="163"/>
      <c r="I58" s="163"/>
      <c r="J58" s="163">
        <f>'将来負担比率（分子）の構造'!K$50</f>
        <v>10174</v>
      </c>
      <c r="K58" s="163"/>
      <c r="L58" s="163"/>
      <c r="M58" s="163">
        <f>'将来負担比率（分子）の構造'!L$50</f>
        <v>11419</v>
      </c>
      <c r="N58" s="163"/>
      <c r="O58" s="163"/>
      <c r="P58" s="163">
        <f>'将来負担比率（分子）の構造'!M$50</f>
        <v>11388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1640</v>
      </c>
      <c r="C62" s="163"/>
      <c r="D62" s="163"/>
      <c r="E62" s="163">
        <f>'将来負担比率（分子）の構造'!J$45</f>
        <v>1634</v>
      </c>
      <c r="F62" s="163"/>
      <c r="G62" s="163"/>
      <c r="H62" s="163">
        <f>'将来負担比率（分子）の構造'!K$45</f>
        <v>1579</v>
      </c>
      <c r="I62" s="163"/>
      <c r="J62" s="163"/>
      <c r="K62" s="163">
        <f>'将来負担比率（分子）の構造'!L$45</f>
        <v>1586</v>
      </c>
      <c r="L62" s="163"/>
      <c r="M62" s="163"/>
      <c r="N62" s="163">
        <f>'将来負担比率（分子）の構造'!M$45</f>
        <v>1496</v>
      </c>
      <c r="O62" s="163"/>
      <c r="P62" s="163"/>
    </row>
    <row r="63" spans="1:16" x14ac:dyDescent="0.2">
      <c r="A63" s="163" t="s">
        <v>34</v>
      </c>
      <c r="B63" s="163">
        <f>'将来負担比率（分子）の構造'!I$44</f>
        <v>970</v>
      </c>
      <c r="C63" s="163"/>
      <c r="D63" s="163"/>
      <c r="E63" s="163">
        <f>'将来負担比率（分子）の構造'!J$44</f>
        <v>864</v>
      </c>
      <c r="F63" s="163"/>
      <c r="G63" s="163"/>
      <c r="H63" s="163">
        <f>'将来負担比率（分子）の構造'!K$44</f>
        <v>857</v>
      </c>
      <c r="I63" s="163"/>
      <c r="J63" s="163"/>
      <c r="K63" s="163">
        <f>'将来負担比率（分子）の構造'!L$44</f>
        <v>1548</v>
      </c>
      <c r="L63" s="163"/>
      <c r="M63" s="163"/>
      <c r="N63" s="163">
        <f>'将来負担比率（分子）の構造'!M$44</f>
        <v>3380</v>
      </c>
      <c r="O63" s="163"/>
      <c r="P63" s="163"/>
    </row>
    <row r="64" spans="1:16" x14ac:dyDescent="0.2">
      <c r="A64" s="163" t="s">
        <v>33</v>
      </c>
      <c r="B64" s="163">
        <f>'将来負担比率（分子）の構造'!I$43</f>
        <v>3656</v>
      </c>
      <c r="C64" s="163"/>
      <c r="D64" s="163"/>
      <c r="E64" s="163">
        <f>'将来負担比率（分子）の構造'!J$43</f>
        <v>3517</v>
      </c>
      <c r="F64" s="163"/>
      <c r="G64" s="163"/>
      <c r="H64" s="163">
        <f>'将来負担比率（分子）の構造'!K$43</f>
        <v>3414</v>
      </c>
      <c r="I64" s="163"/>
      <c r="J64" s="163"/>
      <c r="K64" s="163">
        <f>'将来負担比率（分子）の構造'!L$43</f>
        <v>2906</v>
      </c>
      <c r="L64" s="163"/>
      <c r="M64" s="163"/>
      <c r="N64" s="163">
        <f>'将来負担比率（分子）の構造'!M$43</f>
        <v>3144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14443</v>
      </c>
      <c r="C66" s="163"/>
      <c r="D66" s="163"/>
      <c r="E66" s="163">
        <f>'将来負担比率（分子）の構造'!J$41</f>
        <v>14220</v>
      </c>
      <c r="F66" s="163"/>
      <c r="G66" s="163"/>
      <c r="H66" s="163">
        <f>'将来負担比率（分子）の構造'!K$41</f>
        <v>13832</v>
      </c>
      <c r="I66" s="163"/>
      <c r="J66" s="163"/>
      <c r="K66" s="163">
        <f>'将来負担比率（分子）の構造'!L$41</f>
        <v>13545</v>
      </c>
      <c r="L66" s="163"/>
      <c r="M66" s="163"/>
      <c r="N66" s="163">
        <f>'将来負担比率（分子）の構造'!M$41</f>
        <v>14604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1264</v>
      </c>
      <c r="C72" s="167">
        <f>基金残高に係る経年分析!G55</f>
        <v>1858</v>
      </c>
      <c r="D72" s="167">
        <f>基金残高に係る経年分析!H55</f>
        <v>1945</v>
      </c>
    </row>
    <row r="73" spans="1:16" x14ac:dyDescent="0.2">
      <c r="A73" s="166" t="s">
        <v>74</v>
      </c>
      <c r="B73" s="167">
        <f>基金残高に係る経年分析!F56</f>
        <v>1009</v>
      </c>
      <c r="C73" s="167">
        <f>基金残高に係る経年分析!G56</f>
        <v>1260</v>
      </c>
      <c r="D73" s="167">
        <f>基金残高に係る経年分析!H56</f>
        <v>1261</v>
      </c>
    </row>
    <row r="74" spans="1:16" x14ac:dyDescent="0.2">
      <c r="A74" s="166" t="s">
        <v>75</v>
      </c>
      <c r="B74" s="167">
        <f>基金残高に係る経年分析!F57</f>
        <v>7969</v>
      </c>
      <c r="C74" s="167">
        <f>基金残高に係る経年分析!G57</f>
        <v>8203</v>
      </c>
      <c r="D74" s="167">
        <f>基金残高に係る経年分析!H57</f>
        <v>8041</v>
      </c>
    </row>
  </sheetData>
  <sheetProtection algorithmName="SHA-512" hashValue="TEsiujyfWP4LQhCa9OEnm6PMOpA3o4RoWbu3Uw6ZaMsHet/fIoGTS/P0GvQ7VBSRXb0YYQeUTtrJnG7sHf7zgQ==" saltValue="Q/KKzfpSjreIlfuSEKY5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1870322</v>
      </c>
      <c r="S5" s="613"/>
      <c r="T5" s="613"/>
      <c r="U5" s="613"/>
      <c r="V5" s="613"/>
      <c r="W5" s="613"/>
      <c r="X5" s="613"/>
      <c r="Y5" s="614"/>
      <c r="Z5" s="615">
        <v>10.4</v>
      </c>
      <c r="AA5" s="615"/>
      <c r="AB5" s="615"/>
      <c r="AC5" s="615"/>
      <c r="AD5" s="616">
        <v>1870322</v>
      </c>
      <c r="AE5" s="616"/>
      <c r="AF5" s="616"/>
      <c r="AG5" s="616"/>
      <c r="AH5" s="616"/>
      <c r="AI5" s="616"/>
      <c r="AJ5" s="616"/>
      <c r="AK5" s="616"/>
      <c r="AL5" s="617">
        <v>27.7</v>
      </c>
      <c r="AM5" s="618"/>
      <c r="AN5" s="618"/>
      <c r="AO5" s="619"/>
      <c r="AP5" s="609" t="s">
        <v>216</v>
      </c>
      <c r="AQ5" s="610"/>
      <c r="AR5" s="610"/>
      <c r="AS5" s="610"/>
      <c r="AT5" s="610"/>
      <c r="AU5" s="610"/>
      <c r="AV5" s="610"/>
      <c r="AW5" s="610"/>
      <c r="AX5" s="610"/>
      <c r="AY5" s="610"/>
      <c r="AZ5" s="610"/>
      <c r="BA5" s="610"/>
      <c r="BB5" s="610"/>
      <c r="BC5" s="610"/>
      <c r="BD5" s="610"/>
      <c r="BE5" s="610"/>
      <c r="BF5" s="611"/>
      <c r="BG5" s="623">
        <v>1866341</v>
      </c>
      <c r="BH5" s="624"/>
      <c r="BI5" s="624"/>
      <c r="BJ5" s="624"/>
      <c r="BK5" s="624"/>
      <c r="BL5" s="624"/>
      <c r="BM5" s="624"/>
      <c r="BN5" s="625"/>
      <c r="BO5" s="626">
        <v>99.8</v>
      </c>
      <c r="BP5" s="626"/>
      <c r="BQ5" s="626"/>
      <c r="BR5" s="626"/>
      <c r="BS5" s="627">
        <v>18376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122641</v>
      </c>
      <c r="S6" s="624"/>
      <c r="T6" s="624"/>
      <c r="U6" s="624"/>
      <c r="V6" s="624"/>
      <c r="W6" s="624"/>
      <c r="X6" s="624"/>
      <c r="Y6" s="625"/>
      <c r="Z6" s="626">
        <v>0.7</v>
      </c>
      <c r="AA6" s="626"/>
      <c r="AB6" s="626"/>
      <c r="AC6" s="626"/>
      <c r="AD6" s="627">
        <v>122641</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1866341</v>
      </c>
      <c r="BH6" s="624"/>
      <c r="BI6" s="624"/>
      <c r="BJ6" s="624"/>
      <c r="BK6" s="624"/>
      <c r="BL6" s="624"/>
      <c r="BM6" s="624"/>
      <c r="BN6" s="625"/>
      <c r="BO6" s="626">
        <v>99.8</v>
      </c>
      <c r="BP6" s="626"/>
      <c r="BQ6" s="626"/>
      <c r="BR6" s="626"/>
      <c r="BS6" s="627">
        <v>18376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138293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138293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663</v>
      </c>
      <c r="S7" s="624"/>
      <c r="T7" s="624"/>
      <c r="U7" s="624"/>
      <c r="V7" s="624"/>
      <c r="W7" s="624"/>
      <c r="X7" s="624"/>
      <c r="Y7" s="625"/>
      <c r="Z7" s="626">
        <v>0</v>
      </c>
      <c r="AA7" s="626"/>
      <c r="AB7" s="626"/>
      <c r="AC7" s="626"/>
      <c r="AD7" s="627">
        <v>663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707385</v>
      </c>
      <c r="BH7" s="624"/>
      <c r="BI7" s="624"/>
      <c r="BJ7" s="624"/>
      <c r="BK7" s="624"/>
      <c r="BL7" s="624"/>
      <c r="BM7" s="624"/>
      <c r="BN7" s="625"/>
      <c r="BO7" s="626">
        <v>37.799999999999997</v>
      </c>
      <c r="BP7" s="626"/>
      <c r="BQ7" s="626"/>
      <c r="BR7" s="626"/>
      <c r="BS7" s="627">
        <v>18376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3989229</v>
      </c>
      <c r="CS7" s="624"/>
      <c r="CT7" s="624"/>
      <c r="CU7" s="624"/>
      <c r="CV7" s="624"/>
      <c r="CW7" s="624"/>
      <c r="CX7" s="624"/>
      <c r="CY7" s="625"/>
      <c r="CZ7" s="626">
        <v>22.6</v>
      </c>
      <c r="DA7" s="626"/>
      <c r="DB7" s="626"/>
      <c r="DC7" s="626"/>
      <c r="DD7" s="632">
        <v>41683</v>
      </c>
      <c r="DE7" s="624"/>
      <c r="DF7" s="624"/>
      <c r="DG7" s="624"/>
      <c r="DH7" s="624"/>
      <c r="DI7" s="624"/>
      <c r="DJ7" s="624"/>
      <c r="DK7" s="624"/>
      <c r="DL7" s="624"/>
      <c r="DM7" s="624"/>
      <c r="DN7" s="624"/>
      <c r="DO7" s="624"/>
      <c r="DP7" s="625"/>
      <c r="DQ7" s="632">
        <v>1503538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10174</v>
      </c>
      <c r="S8" s="624"/>
      <c r="T8" s="624"/>
      <c r="U8" s="624"/>
      <c r="V8" s="624"/>
      <c r="W8" s="624"/>
      <c r="X8" s="624"/>
      <c r="Y8" s="625"/>
      <c r="Z8" s="626">
        <v>0.1</v>
      </c>
      <c r="AA8" s="626"/>
      <c r="AB8" s="626"/>
      <c r="AC8" s="626"/>
      <c r="AD8" s="627">
        <v>10174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26378</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4496941</v>
      </c>
      <c r="CS8" s="624"/>
      <c r="CT8" s="624"/>
      <c r="CU8" s="624"/>
      <c r="CV8" s="624"/>
      <c r="CW8" s="624"/>
      <c r="CX8" s="624"/>
      <c r="CY8" s="625"/>
      <c r="CZ8" s="626">
        <v>25.5</v>
      </c>
      <c r="DA8" s="626"/>
      <c r="DB8" s="626"/>
      <c r="DC8" s="626"/>
      <c r="DD8" s="632" t="s">
        <v>122</v>
      </c>
      <c r="DE8" s="624"/>
      <c r="DF8" s="624"/>
      <c r="DG8" s="624"/>
      <c r="DH8" s="624"/>
      <c r="DI8" s="624"/>
      <c r="DJ8" s="624"/>
      <c r="DK8" s="624"/>
      <c r="DL8" s="624"/>
      <c r="DM8" s="624"/>
      <c r="DN8" s="624"/>
      <c r="DO8" s="624"/>
      <c r="DP8" s="625"/>
      <c r="DQ8" s="632">
        <v>1629637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12556</v>
      </c>
      <c r="S9" s="624"/>
      <c r="T9" s="624"/>
      <c r="U9" s="624"/>
      <c r="V9" s="624"/>
      <c r="W9" s="624"/>
      <c r="X9" s="624"/>
      <c r="Y9" s="625"/>
      <c r="Z9" s="626">
        <v>0.1</v>
      </c>
      <c r="AA9" s="626"/>
      <c r="AB9" s="626"/>
      <c r="AC9" s="626"/>
      <c r="AD9" s="627">
        <v>12556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567712</v>
      </c>
      <c r="BH9" s="624"/>
      <c r="BI9" s="624"/>
      <c r="BJ9" s="624"/>
      <c r="BK9" s="624"/>
      <c r="BL9" s="624"/>
      <c r="BM9" s="624"/>
      <c r="BN9" s="625"/>
      <c r="BO9" s="626">
        <v>30.4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3586680</v>
      </c>
      <c r="CS9" s="624"/>
      <c r="CT9" s="624"/>
      <c r="CU9" s="624"/>
      <c r="CV9" s="624"/>
      <c r="CW9" s="624"/>
      <c r="CX9" s="624"/>
      <c r="CY9" s="625"/>
      <c r="CZ9" s="626">
        <v>20.3</v>
      </c>
      <c r="DA9" s="626"/>
      <c r="DB9" s="626"/>
      <c r="DC9" s="626"/>
      <c r="DD9" s="632">
        <v>17559</v>
      </c>
      <c r="DE9" s="624"/>
      <c r="DF9" s="624"/>
      <c r="DG9" s="624"/>
      <c r="DH9" s="624"/>
      <c r="DI9" s="624"/>
      <c r="DJ9" s="624"/>
      <c r="DK9" s="624"/>
      <c r="DL9" s="624"/>
      <c r="DM9" s="624"/>
      <c r="DN9" s="624"/>
      <c r="DO9" s="624"/>
      <c r="DP9" s="625"/>
      <c r="DQ9" s="632">
        <v>1107071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49136</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12153</v>
      </c>
      <c r="CS10" s="624"/>
      <c r="CT10" s="624"/>
      <c r="CU10" s="624"/>
      <c r="CV10" s="624"/>
      <c r="CW10" s="624"/>
      <c r="CX10" s="624"/>
      <c r="CY10" s="625"/>
      <c r="CZ10" s="626">
        <v>0.1</v>
      </c>
      <c r="DA10" s="626"/>
      <c r="DB10" s="626"/>
      <c r="DC10" s="626"/>
      <c r="DD10" s="632">
        <v>1672</v>
      </c>
      <c r="DE10" s="624"/>
      <c r="DF10" s="624"/>
      <c r="DG10" s="624"/>
      <c r="DH10" s="624"/>
      <c r="DI10" s="624"/>
      <c r="DJ10" s="624"/>
      <c r="DK10" s="624"/>
      <c r="DL10" s="624"/>
      <c r="DM10" s="624"/>
      <c r="DN10" s="624"/>
      <c r="DO10" s="624"/>
      <c r="DP10" s="625"/>
      <c r="DQ10" s="632">
        <v>855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477730</v>
      </c>
      <c r="S11" s="624"/>
      <c r="T11" s="624"/>
      <c r="U11" s="624"/>
      <c r="V11" s="624"/>
      <c r="W11" s="624"/>
      <c r="X11" s="624"/>
      <c r="Y11" s="625"/>
      <c r="Z11" s="628">
        <v>2.7</v>
      </c>
      <c r="AA11" s="629"/>
      <c r="AB11" s="629"/>
      <c r="AC11" s="635"/>
      <c r="AD11" s="632">
        <v>477730</v>
      </c>
      <c r="AE11" s="624"/>
      <c r="AF11" s="624"/>
      <c r="AG11" s="624"/>
      <c r="AH11" s="624"/>
      <c r="AI11" s="624"/>
      <c r="AJ11" s="624"/>
      <c r="AK11" s="625"/>
      <c r="AL11" s="628">
        <v>7.1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64159</v>
      </c>
      <c r="BH11" s="624"/>
      <c r="BI11" s="624"/>
      <c r="BJ11" s="624"/>
      <c r="BK11" s="624"/>
      <c r="BL11" s="624"/>
      <c r="BM11" s="624"/>
      <c r="BN11" s="625"/>
      <c r="BO11" s="626">
        <v>3.4</v>
      </c>
      <c r="BP11" s="626"/>
      <c r="BQ11" s="626"/>
      <c r="BR11" s="626"/>
      <c r="BS11" s="627">
        <v>18376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621829</v>
      </c>
      <c r="CS11" s="624"/>
      <c r="CT11" s="624"/>
      <c r="CU11" s="624"/>
      <c r="CV11" s="624"/>
      <c r="CW11" s="624"/>
      <c r="CX11" s="624"/>
      <c r="CY11" s="625"/>
      <c r="CZ11" s="626">
        <v>3.5</v>
      </c>
      <c r="DA11" s="626"/>
      <c r="DB11" s="626"/>
      <c r="DC11" s="626"/>
      <c r="DD11" s="632">
        <v>240631</v>
      </c>
      <c r="DE11" s="624"/>
      <c r="DF11" s="624"/>
      <c r="DG11" s="624"/>
      <c r="DH11" s="624"/>
      <c r="DI11" s="624"/>
      <c r="DJ11" s="624"/>
      <c r="DK11" s="624"/>
      <c r="DL11" s="624"/>
      <c r="DM11" s="624"/>
      <c r="DN11" s="624"/>
      <c r="DO11" s="624"/>
      <c r="DP11" s="625"/>
      <c r="DQ11" s="632">
        <v>208037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38430</v>
      </c>
      <c r="S12" s="624"/>
      <c r="T12" s="624"/>
      <c r="U12" s="624"/>
      <c r="V12" s="624"/>
      <c r="W12" s="624"/>
      <c r="X12" s="624"/>
      <c r="Y12" s="625"/>
      <c r="Z12" s="626">
        <v>0.2</v>
      </c>
      <c r="AA12" s="626"/>
      <c r="AB12" s="626"/>
      <c r="AC12" s="626"/>
      <c r="AD12" s="627">
        <v>38430</v>
      </c>
      <c r="AE12" s="627"/>
      <c r="AF12" s="627"/>
      <c r="AG12" s="627"/>
      <c r="AH12" s="627"/>
      <c r="AI12" s="627"/>
      <c r="AJ12" s="627"/>
      <c r="AK12" s="627"/>
      <c r="AL12" s="628">
        <v>0.6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928480</v>
      </c>
      <c r="BH12" s="624"/>
      <c r="BI12" s="624"/>
      <c r="BJ12" s="624"/>
      <c r="BK12" s="624"/>
      <c r="BL12" s="624"/>
      <c r="BM12" s="624"/>
      <c r="BN12" s="625"/>
      <c r="BO12" s="626">
        <v>49.6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219119</v>
      </c>
      <c r="CS12" s="624"/>
      <c r="CT12" s="624"/>
      <c r="CU12" s="624"/>
      <c r="CV12" s="624"/>
      <c r="CW12" s="624"/>
      <c r="CX12" s="624"/>
      <c r="CY12" s="625"/>
      <c r="CZ12" s="626">
        <v>1.2</v>
      </c>
      <c r="DA12" s="626"/>
      <c r="DB12" s="626"/>
      <c r="DC12" s="626"/>
      <c r="DD12" s="632">
        <v>29844</v>
      </c>
      <c r="DE12" s="624"/>
      <c r="DF12" s="624"/>
      <c r="DG12" s="624"/>
      <c r="DH12" s="624"/>
      <c r="DI12" s="624"/>
      <c r="DJ12" s="624"/>
      <c r="DK12" s="624"/>
      <c r="DL12" s="624"/>
      <c r="DM12" s="624"/>
      <c r="DN12" s="624"/>
      <c r="DO12" s="624"/>
      <c r="DP12" s="625"/>
      <c r="DQ12" s="632">
        <v>116126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924422</v>
      </c>
      <c r="BH13" s="624"/>
      <c r="BI13" s="624"/>
      <c r="BJ13" s="624"/>
      <c r="BK13" s="624"/>
      <c r="BL13" s="624"/>
      <c r="BM13" s="624"/>
      <c r="BN13" s="625"/>
      <c r="BO13" s="626">
        <v>49.4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1103358</v>
      </c>
      <c r="CS13" s="624"/>
      <c r="CT13" s="624"/>
      <c r="CU13" s="624"/>
      <c r="CV13" s="624"/>
      <c r="CW13" s="624"/>
      <c r="CX13" s="624"/>
      <c r="CY13" s="625"/>
      <c r="CZ13" s="626">
        <v>6.2</v>
      </c>
      <c r="DA13" s="626"/>
      <c r="DB13" s="626"/>
      <c r="DC13" s="626"/>
      <c r="DD13" s="632">
        <v>452358</v>
      </c>
      <c r="DE13" s="624"/>
      <c r="DF13" s="624"/>
      <c r="DG13" s="624"/>
      <c r="DH13" s="624"/>
      <c r="DI13" s="624"/>
      <c r="DJ13" s="624"/>
      <c r="DK13" s="624"/>
      <c r="DL13" s="624"/>
      <c r="DM13" s="624"/>
      <c r="DN13" s="624"/>
      <c r="DO13" s="624"/>
      <c r="DP13" s="625"/>
      <c r="DQ13" s="632">
        <v>476896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83733</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383432</v>
      </c>
      <c r="CS14" s="624"/>
      <c r="CT14" s="624"/>
      <c r="CU14" s="624"/>
      <c r="CV14" s="624"/>
      <c r="CW14" s="624"/>
      <c r="CX14" s="624"/>
      <c r="CY14" s="625"/>
      <c r="CZ14" s="626">
        <v>2.2000000000000002</v>
      </c>
      <c r="DA14" s="626"/>
      <c r="DB14" s="626"/>
      <c r="DC14" s="626"/>
      <c r="DD14" s="632">
        <v>2166</v>
      </c>
      <c r="DE14" s="624"/>
      <c r="DF14" s="624"/>
      <c r="DG14" s="624"/>
      <c r="DH14" s="624"/>
      <c r="DI14" s="624"/>
      <c r="DJ14" s="624"/>
      <c r="DK14" s="624"/>
      <c r="DL14" s="624"/>
      <c r="DM14" s="624"/>
      <c r="DN14" s="624"/>
      <c r="DO14" s="624"/>
      <c r="DP14" s="625"/>
      <c r="DQ14" s="632">
        <v>351514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11209</v>
      </c>
      <c r="S15" s="624"/>
      <c r="T15" s="624"/>
      <c r="U15" s="624"/>
      <c r="V15" s="624"/>
      <c r="W15" s="624"/>
      <c r="X15" s="624"/>
      <c r="Y15" s="625"/>
      <c r="Z15" s="626">
        <v>0.1</v>
      </c>
      <c r="AA15" s="626"/>
      <c r="AB15" s="626"/>
      <c r="AC15" s="626"/>
      <c r="AD15" s="627">
        <v>11209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146743</v>
      </c>
      <c r="BH15" s="624"/>
      <c r="BI15" s="624"/>
      <c r="BJ15" s="624"/>
      <c r="BK15" s="624"/>
      <c r="BL15" s="624"/>
      <c r="BM15" s="624"/>
      <c r="BN15" s="625"/>
      <c r="BO15" s="626">
        <v>7.8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1335115</v>
      </c>
      <c r="CS15" s="624"/>
      <c r="CT15" s="624"/>
      <c r="CU15" s="624"/>
      <c r="CV15" s="624"/>
      <c r="CW15" s="624"/>
      <c r="CX15" s="624"/>
      <c r="CY15" s="625"/>
      <c r="CZ15" s="626">
        <v>7.6</v>
      </c>
      <c r="DA15" s="626"/>
      <c r="DB15" s="626"/>
      <c r="DC15" s="626"/>
      <c r="DD15" s="632">
        <v>38848</v>
      </c>
      <c r="DE15" s="624"/>
      <c r="DF15" s="624"/>
      <c r="DG15" s="624"/>
      <c r="DH15" s="624"/>
      <c r="DI15" s="624"/>
      <c r="DJ15" s="624"/>
      <c r="DK15" s="624"/>
      <c r="DL15" s="624"/>
      <c r="DM15" s="624"/>
      <c r="DN15" s="624"/>
      <c r="DO15" s="624"/>
      <c r="DP15" s="625"/>
      <c r="DQ15" s="632">
        <v>861940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40820</v>
      </c>
      <c r="S16" s="624"/>
      <c r="T16" s="624"/>
      <c r="U16" s="624"/>
      <c r="V16" s="624"/>
      <c r="W16" s="624"/>
      <c r="X16" s="624"/>
      <c r="Y16" s="625"/>
      <c r="Z16" s="626">
        <v>0.2</v>
      </c>
      <c r="AA16" s="626"/>
      <c r="AB16" s="626"/>
      <c r="AC16" s="626"/>
      <c r="AD16" s="627">
        <v>40820</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124947</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17170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82668</v>
      </c>
      <c r="S17" s="624"/>
      <c r="T17" s="624"/>
      <c r="U17" s="624"/>
      <c r="V17" s="624"/>
      <c r="W17" s="624"/>
      <c r="X17" s="624"/>
      <c r="Y17" s="625"/>
      <c r="Z17" s="626">
        <v>0.5</v>
      </c>
      <c r="AA17" s="626"/>
      <c r="AB17" s="626"/>
      <c r="AC17" s="626"/>
      <c r="AD17" s="627">
        <v>82668</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1649877</v>
      </c>
      <c r="CS17" s="624"/>
      <c r="CT17" s="624"/>
      <c r="CU17" s="624"/>
      <c r="CV17" s="624"/>
      <c r="CW17" s="624"/>
      <c r="CX17" s="624"/>
      <c r="CY17" s="625"/>
      <c r="CZ17" s="626">
        <v>9.3000000000000007</v>
      </c>
      <c r="DA17" s="626"/>
      <c r="DB17" s="626"/>
      <c r="DC17" s="626"/>
      <c r="DD17" s="632" t="s">
        <v>122</v>
      </c>
      <c r="DE17" s="624"/>
      <c r="DF17" s="624"/>
      <c r="DG17" s="624"/>
      <c r="DH17" s="624"/>
      <c r="DI17" s="624"/>
      <c r="DJ17" s="624"/>
      <c r="DK17" s="624"/>
      <c r="DL17" s="624"/>
      <c r="DM17" s="624"/>
      <c r="DN17" s="624"/>
      <c r="DO17" s="624"/>
      <c r="DP17" s="625"/>
      <c r="DQ17" s="632">
        <v>1604283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11999</v>
      </c>
      <c r="S18" s="624"/>
      <c r="T18" s="624"/>
      <c r="U18" s="624"/>
      <c r="V18" s="624"/>
      <c r="W18" s="624"/>
      <c r="X18" s="624"/>
      <c r="Y18" s="625"/>
      <c r="Z18" s="626">
        <v>0.1</v>
      </c>
      <c r="AA18" s="626"/>
      <c r="AB18" s="626"/>
      <c r="AC18" s="626"/>
      <c r="AD18" s="627">
        <v>11999</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69954</v>
      </c>
      <c r="S19" s="624"/>
      <c r="T19" s="624"/>
      <c r="U19" s="624"/>
      <c r="V19" s="624"/>
      <c r="W19" s="624"/>
      <c r="X19" s="624"/>
      <c r="Y19" s="625"/>
      <c r="Z19" s="626">
        <v>0.4</v>
      </c>
      <c r="AA19" s="626"/>
      <c r="AB19" s="626"/>
      <c r="AC19" s="626"/>
      <c r="AD19" s="627">
        <v>69954</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3981</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715</v>
      </c>
      <c r="S20" s="624"/>
      <c r="T20" s="624"/>
      <c r="U20" s="624"/>
      <c r="V20" s="624"/>
      <c r="W20" s="624"/>
      <c r="X20" s="624"/>
      <c r="Y20" s="625"/>
      <c r="Z20" s="626">
        <v>0</v>
      </c>
      <c r="AA20" s="626"/>
      <c r="AB20" s="626"/>
      <c r="AC20" s="626"/>
      <c r="AD20" s="627">
        <v>715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3981</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17660973</v>
      </c>
      <c r="CS20" s="624"/>
      <c r="CT20" s="624"/>
      <c r="CU20" s="624"/>
      <c r="CV20" s="624"/>
      <c r="CW20" s="624"/>
      <c r="CX20" s="624"/>
      <c r="CY20" s="625"/>
      <c r="CZ20" s="626">
        <v>100</v>
      </c>
      <c r="DA20" s="626"/>
      <c r="DB20" s="626"/>
      <c r="DC20" s="626"/>
      <c r="DD20" s="632">
        <v>824761</v>
      </c>
      <c r="DE20" s="624"/>
      <c r="DF20" s="624"/>
      <c r="DG20" s="624"/>
      <c r="DH20" s="624"/>
      <c r="DI20" s="624"/>
      <c r="DJ20" s="624"/>
      <c r="DK20" s="624"/>
      <c r="DL20" s="624"/>
      <c r="DM20" s="624"/>
      <c r="DN20" s="624"/>
      <c r="DO20" s="624"/>
      <c r="DP20" s="625"/>
      <c r="DQ20" s="632">
        <v>8015360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5256273</v>
      </c>
      <c r="S21" s="624"/>
      <c r="T21" s="624"/>
      <c r="U21" s="624"/>
      <c r="V21" s="624"/>
      <c r="W21" s="624"/>
      <c r="X21" s="624"/>
      <c r="Y21" s="625"/>
      <c r="Z21" s="626">
        <v>29.2</v>
      </c>
      <c r="AA21" s="626"/>
      <c r="AB21" s="626"/>
      <c r="AC21" s="626"/>
      <c r="AD21" s="627">
        <v>4058493</v>
      </c>
      <c r="AE21" s="627"/>
      <c r="AF21" s="627"/>
      <c r="AG21" s="627"/>
      <c r="AH21" s="627"/>
      <c r="AI21" s="627"/>
      <c r="AJ21" s="627"/>
      <c r="AK21" s="627"/>
      <c r="AL21" s="628">
        <v>60.1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3981</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4058493</v>
      </c>
      <c r="S22" s="624"/>
      <c r="T22" s="624"/>
      <c r="U22" s="624"/>
      <c r="V22" s="624"/>
      <c r="W22" s="624"/>
      <c r="X22" s="624"/>
      <c r="Y22" s="625"/>
      <c r="Z22" s="626">
        <v>22.5</v>
      </c>
      <c r="AA22" s="626"/>
      <c r="AB22" s="626"/>
      <c r="AC22" s="626"/>
      <c r="AD22" s="627">
        <v>4058493</v>
      </c>
      <c r="AE22" s="627"/>
      <c r="AF22" s="627"/>
      <c r="AG22" s="627"/>
      <c r="AH22" s="627"/>
      <c r="AI22" s="627"/>
      <c r="AJ22" s="627"/>
      <c r="AK22" s="627"/>
      <c r="AL22" s="628">
        <v>60.1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1197780</v>
      </c>
      <c r="S23" s="624"/>
      <c r="T23" s="624"/>
      <c r="U23" s="624"/>
      <c r="V23" s="624"/>
      <c r="W23" s="624"/>
      <c r="X23" s="624"/>
      <c r="Y23" s="625"/>
      <c r="Z23" s="626">
        <v>6.6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6547716</v>
      </c>
      <c r="CS24" s="613"/>
      <c r="CT24" s="613"/>
      <c r="CU24" s="613"/>
      <c r="CV24" s="613"/>
      <c r="CW24" s="613"/>
      <c r="CX24" s="613"/>
      <c r="CY24" s="614"/>
      <c r="CZ24" s="617">
        <v>37.1</v>
      </c>
      <c r="DA24" s="618"/>
      <c r="DB24" s="618"/>
      <c r="DC24" s="634"/>
      <c r="DD24" s="658">
        <v>4073192</v>
      </c>
      <c r="DE24" s="613"/>
      <c r="DF24" s="613"/>
      <c r="DG24" s="613"/>
      <c r="DH24" s="613"/>
      <c r="DI24" s="613"/>
      <c r="DJ24" s="613"/>
      <c r="DK24" s="614"/>
      <c r="DL24" s="658">
        <v>3677248</v>
      </c>
      <c r="DM24" s="613"/>
      <c r="DN24" s="613"/>
      <c r="DO24" s="613"/>
      <c r="DP24" s="613"/>
      <c r="DQ24" s="613"/>
      <c r="DR24" s="613"/>
      <c r="DS24" s="613"/>
      <c r="DT24" s="613"/>
      <c r="DU24" s="613"/>
      <c r="DV24" s="614"/>
      <c r="DW24" s="617">
        <v>54.3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7923486</v>
      </c>
      <c r="S25" s="624"/>
      <c r="T25" s="624"/>
      <c r="U25" s="624"/>
      <c r="V25" s="624"/>
      <c r="W25" s="624"/>
      <c r="X25" s="624"/>
      <c r="Y25" s="625"/>
      <c r="Z25" s="626">
        <v>44</v>
      </c>
      <c r="AA25" s="626"/>
      <c r="AB25" s="626"/>
      <c r="AC25" s="626"/>
      <c r="AD25" s="627">
        <v>6725706</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2202243</v>
      </c>
      <c r="CS25" s="655"/>
      <c r="CT25" s="655"/>
      <c r="CU25" s="655"/>
      <c r="CV25" s="655"/>
      <c r="CW25" s="655"/>
      <c r="CX25" s="655"/>
      <c r="CY25" s="656"/>
      <c r="CZ25" s="628">
        <v>12.5</v>
      </c>
      <c r="DA25" s="653"/>
      <c r="DB25" s="653"/>
      <c r="DC25" s="657"/>
      <c r="DD25" s="632">
        <v>1946307</v>
      </c>
      <c r="DE25" s="655"/>
      <c r="DF25" s="655"/>
      <c r="DG25" s="655"/>
      <c r="DH25" s="655"/>
      <c r="DI25" s="655"/>
      <c r="DJ25" s="655"/>
      <c r="DK25" s="656"/>
      <c r="DL25" s="632">
        <v>1566098</v>
      </c>
      <c r="DM25" s="655"/>
      <c r="DN25" s="655"/>
      <c r="DO25" s="655"/>
      <c r="DP25" s="655"/>
      <c r="DQ25" s="655"/>
      <c r="DR25" s="655"/>
      <c r="DS25" s="655"/>
      <c r="DT25" s="655"/>
      <c r="DU25" s="655"/>
      <c r="DV25" s="656"/>
      <c r="DW25" s="628">
        <v>23.1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1847</v>
      </c>
      <c r="S26" s="624"/>
      <c r="T26" s="624"/>
      <c r="U26" s="624"/>
      <c r="V26" s="624"/>
      <c r="W26" s="624"/>
      <c r="X26" s="624"/>
      <c r="Y26" s="625"/>
      <c r="Z26" s="626">
        <v>0</v>
      </c>
      <c r="AA26" s="626"/>
      <c r="AB26" s="626"/>
      <c r="AC26" s="626"/>
      <c r="AD26" s="627">
        <v>1847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1128955</v>
      </c>
      <c r="CS26" s="624"/>
      <c r="CT26" s="624"/>
      <c r="CU26" s="624"/>
      <c r="CV26" s="624"/>
      <c r="CW26" s="624"/>
      <c r="CX26" s="624"/>
      <c r="CY26" s="625"/>
      <c r="CZ26" s="628">
        <v>6.4</v>
      </c>
      <c r="DA26" s="653"/>
      <c r="DB26" s="653"/>
      <c r="DC26" s="657"/>
      <c r="DD26" s="632">
        <v>1021220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186856</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1870322</v>
      </c>
      <c r="BH27" s="624"/>
      <c r="BI27" s="624"/>
      <c r="BJ27" s="624"/>
      <c r="BK27" s="624"/>
      <c r="BL27" s="624"/>
      <c r="BM27" s="624"/>
      <c r="BN27" s="625"/>
      <c r="BO27" s="626">
        <v>100</v>
      </c>
      <c r="BP27" s="626"/>
      <c r="BQ27" s="626"/>
      <c r="BR27" s="626"/>
      <c r="BS27" s="627">
        <v>18376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2695596</v>
      </c>
      <c r="CS27" s="655"/>
      <c r="CT27" s="655"/>
      <c r="CU27" s="655"/>
      <c r="CV27" s="655"/>
      <c r="CW27" s="655"/>
      <c r="CX27" s="655"/>
      <c r="CY27" s="656"/>
      <c r="CZ27" s="628">
        <v>15.3</v>
      </c>
      <c r="DA27" s="653"/>
      <c r="DB27" s="653"/>
      <c r="DC27" s="657"/>
      <c r="DD27" s="632">
        <v>522602</v>
      </c>
      <c r="DE27" s="655"/>
      <c r="DF27" s="655"/>
      <c r="DG27" s="655"/>
      <c r="DH27" s="655"/>
      <c r="DI27" s="655"/>
      <c r="DJ27" s="655"/>
      <c r="DK27" s="656"/>
      <c r="DL27" s="632">
        <v>506867</v>
      </c>
      <c r="DM27" s="655"/>
      <c r="DN27" s="655"/>
      <c r="DO27" s="655"/>
      <c r="DP27" s="655"/>
      <c r="DQ27" s="655"/>
      <c r="DR27" s="655"/>
      <c r="DS27" s="655"/>
      <c r="DT27" s="655"/>
      <c r="DU27" s="655"/>
      <c r="DV27" s="656"/>
      <c r="DW27" s="628">
        <v>7.5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103125</v>
      </c>
      <c r="S28" s="624"/>
      <c r="T28" s="624"/>
      <c r="U28" s="624"/>
      <c r="V28" s="624"/>
      <c r="W28" s="624"/>
      <c r="X28" s="624"/>
      <c r="Y28" s="625"/>
      <c r="Z28" s="626">
        <v>0.6</v>
      </c>
      <c r="AA28" s="626"/>
      <c r="AB28" s="626"/>
      <c r="AC28" s="626"/>
      <c r="AD28" s="627">
        <v>21458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1649877</v>
      </c>
      <c r="CS28" s="624"/>
      <c r="CT28" s="624"/>
      <c r="CU28" s="624"/>
      <c r="CV28" s="624"/>
      <c r="CW28" s="624"/>
      <c r="CX28" s="624"/>
      <c r="CY28" s="625"/>
      <c r="CZ28" s="628">
        <v>9.3000000000000007</v>
      </c>
      <c r="DA28" s="653"/>
      <c r="DB28" s="653"/>
      <c r="DC28" s="657"/>
      <c r="DD28" s="632">
        <v>1604283</v>
      </c>
      <c r="DE28" s="624"/>
      <c r="DF28" s="624"/>
      <c r="DG28" s="624"/>
      <c r="DH28" s="624"/>
      <c r="DI28" s="624"/>
      <c r="DJ28" s="624"/>
      <c r="DK28" s="625"/>
      <c r="DL28" s="632">
        <v>1604283</v>
      </c>
      <c r="DM28" s="624"/>
      <c r="DN28" s="624"/>
      <c r="DO28" s="624"/>
      <c r="DP28" s="624"/>
      <c r="DQ28" s="624"/>
      <c r="DR28" s="624"/>
      <c r="DS28" s="624"/>
      <c r="DT28" s="624"/>
      <c r="DU28" s="624"/>
      <c r="DV28" s="625"/>
      <c r="DW28" s="628">
        <v>23.7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40039</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1649877</v>
      </c>
      <c r="CS29" s="655"/>
      <c r="CT29" s="655"/>
      <c r="CU29" s="655"/>
      <c r="CV29" s="655"/>
      <c r="CW29" s="655"/>
      <c r="CX29" s="655"/>
      <c r="CY29" s="656"/>
      <c r="CZ29" s="628">
        <v>9.3000000000000007</v>
      </c>
      <c r="DA29" s="653"/>
      <c r="DB29" s="653"/>
      <c r="DC29" s="657"/>
      <c r="DD29" s="632">
        <v>1604283</v>
      </c>
      <c r="DE29" s="655"/>
      <c r="DF29" s="655"/>
      <c r="DG29" s="655"/>
      <c r="DH29" s="655"/>
      <c r="DI29" s="655"/>
      <c r="DJ29" s="655"/>
      <c r="DK29" s="656"/>
      <c r="DL29" s="632">
        <v>1604283</v>
      </c>
      <c r="DM29" s="655"/>
      <c r="DN29" s="655"/>
      <c r="DO29" s="655"/>
      <c r="DP29" s="655"/>
      <c r="DQ29" s="655"/>
      <c r="DR29" s="655"/>
      <c r="DS29" s="655"/>
      <c r="DT29" s="655"/>
      <c r="DU29" s="655"/>
      <c r="DV29" s="656"/>
      <c r="DW29" s="628">
        <v>23.7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2115113</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1605131</v>
      </c>
      <c r="CS30" s="624"/>
      <c r="CT30" s="624"/>
      <c r="CU30" s="624"/>
      <c r="CV30" s="624"/>
      <c r="CW30" s="624"/>
      <c r="CX30" s="624"/>
      <c r="CY30" s="625"/>
      <c r="CZ30" s="628">
        <v>9.1</v>
      </c>
      <c r="DA30" s="653"/>
      <c r="DB30" s="653"/>
      <c r="DC30" s="657"/>
      <c r="DD30" s="632">
        <v>1564129</v>
      </c>
      <c r="DE30" s="624"/>
      <c r="DF30" s="624"/>
      <c r="DG30" s="624"/>
      <c r="DH30" s="624"/>
      <c r="DI30" s="624"/>
      <c r="DJ30" s="624"/>
      <c r="DK30" s="625"/>
      <c r="DL30" s="632">
        <v>1564129</v>
      </c>
      <c r="DM30" s="624"/>
      <c r="DN30" s="624"/>
      <c r="DO30" s="624"/>
      <c r="DP30" s="624"/>
      <c r="DQ30" s="624"/>
      <c r="DR30" s="624"/>
      <c r="DS30" s="624"/>
      <c r="DT30" s="624"/>
      <c r="DU30" s="624"/>
      <c r="DV30" s="625"/>
      <c r="DW30" s="628">
        <v>23.1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97.3</v>
      </c>
      <c r="BN31" s="667"/>
      <c r="BO31" s="667"/>
      <c r="BP31" s="667"/>
      <c r="BQ31" s="668"/>
      <c r="BR31" s="679">
        <v>99</v>
      </c>
      <c r="BS31" s="667"/>
      <c r="BT31" s="667"/>
      <c r="BU31" s="667"/>
      <c r="BV31" s="667"/>
      <c r="BW31" s="667"/>
      <c r="BX31" s="618">
        <v>97.5</v>
      </c>
      <c r="BY31" s="667"/>
      <c r="BZ31" s="667"/>
      <c r="CA31" s="667"/>
      <c r="CB31" s="668"/>
      <c r="CD31" s="661"/>
      <c r="CE31" s="662"/>
      <c r="CF31" s="620" t="s">
        <v>300</v>
      </c>
      <c r="CG31" s="621"/>
      <c r="CH31" s="621"/>
      <c r="CI31" s="621"/>
      <c r="CJ31" s="621"/>
      <c r="CK31" s="621"/>
      <c r="CL31" s="621"/>
      <c r="CM31" s="621"/>
      <c r="CN31" s="621"/>
      <c r="CO31" s="621"/>
      <c r="CP31" s="621"/>
      <c r="CQ31" s="622"/>
      <c r="CR31" s="623">
        <v>44746</v>
      </c>
      <c r="CS31" s="655"/>
      <c r="CT31" s="655"/>
      <c r="CU31" s="655"/>
      <c r="CV31" s="655"/>
      <c r="CW31" s="655"/>
      <c r="CX31" s="655"/>
      <c r="CY31" s="656"/>
      <c r="CZ31" s="628">
        <v>0.3</v>
      </c>
      <c r="DA31" s="653"/>
      <c r="DB31" s="653"/>
      <c r="DC31" s="657"/>
      <c r="DD31" s="632">
        <v>40154</v>
      </c>
      <c r="DE31" s="655"/>
      <c r="DF31" s="655"/>
      <c r="DG31" s="655"/>
      <c r="DH31" s="655"/>
      <c r="DI31" s="655"/>
      <c r="DJ31" s="655"/>
      <c r="DK31" s="656"/>
      <c r="DL31" s="632">
        <v>40154</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1327626</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97.1</v>
      </c>
      <c r="BN32" s="655"/>
      <c r="BO32" s="655"/>
      <c r="BP32" s="655"/>
      <c r="BQ32" s="678"/>
      <c r="BR32" s="680">
        <v>98.8</v>
      </c>
      <c r="BS32" s="655"/>
      <c r="BT32" s="655"/>
      <c r="BU32" s="655"/>
      <c r="BV32" s="655"/>
      <c r="BW32" s="655"/>
      <c r="BX32" s="629">
        <v>97.3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87063</v>
      </c>
      <c r="S33" s="624"/>
      <c r="T33" s="624"/>
      <c r="U33" s="624"/>
      <c r="V33" s="624"/>
      <c r="W33" s="624"/>
      <c r="X33" s="624"/>
      <c r="Y33" s="625"/>
      <c r="Z33" s="626">
        <v>0.5</v>
      </c>
      <c r="AA33" s="626"/>
      <c r="AB33" s="626"/>
      <c r="AC33" s="626"/>
      <c r="AD33" s="627">
        <v>5618</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98.9</v>
      </c>
      <c r="BH33" s="682"/>
      <c r="BI33" s="682"/>
      <c r="BJ33" s="682"/>
      <c r="BK33" s="682"/>
      <c r="BL33" s="682"/>
      <c r="BM33" s="683">
        <v>97.1</v>
      </c>
      <c r="BN33" s="682"/>
      <c r="BO33" s="682"/>
      <c r="BP33" s="682"/>
      <c r="BQ33" s="684"/>
      <c r="BR33" s="681">
        <v>99</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10163549</v>
      </c>
      <c r="CS33" s="655"/>
      <c r="CT33" s="655"/>
      <c r="CU33" s="655"/>
      <c r="CV33" s="655"/>
      <c r="CW33" s="655"/>
      <c r="CX33" s="655"/>
      <c r="CY33" s="656"/>
      <c r="CZ33" s="628">
        <v>57.5</v>
      </c>
      <c r="DA33" s="653"/>
      <c r="DB33" s="653"/>
      <c r="DC33" s="657"/>
      <c r="DD33" s="632">
        <v>3798506</v>
      </c>
      <c r="DE33" s="655"/>
      <c r="DF33" s="655"/>
      <c r="DG33" s="655"/>
      <c r="DH33" s="655"/>
      <c r="DI33" s="655"/>
      <c r="DJ33" s="655"/>
      <c r="DK33" s="656"/>
      <c r="DL33" s="632">
        <v>2603569</v>
      </c>
      <c r="DM33" s="655"/>
      <c r="DN33" s="655"/>
      <c r="DO33" s="655"/>
      <c r="DP33" s="655"/>
      <c r="DQ33" s="655"/>
      <c r="DR33" s="655"/>
      <c r="DS33" s="655"/>
      <c r="DT33" s="655"/>
      <c r="DU33" s="655"/>
      <c r="DV33" s="656"/>
      <c r="DW33" s="628">
        <v>38.4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1315659</v>
      </c>
      <c r="S34" s="624"/>
      <c r="T34" s="624"/>
      <c r="U34" s="624"/>
      <c r="V34" s="624"/>
      <c r="W34" s="624"/>
      <c r="X34" s="624"/>
      <c r="Y34" s="625"/>
      <c r="Z34" s="626">
        <v>7.3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2545343</v>
      </c>
      <c r="CS34" s="624"/>
      <c r="CT34" s="624"/>
      <c r="CU34" s="624"/>
      <c r="CV34" s="624"/>
      <c r="CW34" s="624"/>
      <c r="CX34" s="624"/>
      <c r="CY34" s="625"/>
      <c r="CZ34" s="628">
        <v>14.4</v>
      </c>
      <c r="DA34" s="653"/>
      <c r="DB34" s="653"/>
      <c r="DC34" s="657"/>
      <c r="DD34" s="632">
        <v>932956</v>
      </c>
      <c r="DE34" s="624"/>
      <c r="DF34" s="624"/>
      <c r="DG34" s="624"/>
      <c r="DH34" s="624"/>
      <c r="DI34" s="624"/>
      <c r="DJ34" s="624"/>
      <c r="DK34" s="625"/>
      <c r="DL34" s="632">
        <v>651130</v>
      </c>
      <c r="DM34" s="624"/>
      <c r="DN34" s="624"/>
      <c r="DO34" s="624"/>
      <c r="DP34" s="624"/>
      <c r="DQ34" s="624"/>
      <c r="DR34" s="624"/>
      <c r="DS34" s="624"/>
      <c r="DT34" s="624"/>
      <c r="DU34" s="624"/>
      <c r="DV34" s="625"/>
      <c r="DW34" s="628">
        <v>9.6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1556437</v>
      </c>
      <c r="S35" s="624"/>
      <c r="T35" s="624"/>
      <c r="U35" s="624"/>
      <c r="V35" s="624"/>
      <c r="W35" s="624"/>
      <c r="X35" s="624"/>
      <c r="Y35" s="625"/>
      <c r="Z35" s="626">
        <v>8.6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59869</v>
      </c>
      <c r="CS35" s="655"/>
      <c r="CT35" s="655"/>
      <c r="CU35" s="655"/>
      <c r="CV35" s="655"/>
      <c r="CW35" s="655"/>
      <c r="CX35" s="655"/>
      <c r="CY35" s="656"/>
      <c r="CZ35" s="628">
        <v>0.3</v>
      </c>
      <c r="DA35" s="653"/>
      <c r="DB35" s="653"/>
      <c r="DC35" s="657"/>
      <c r="DD35" s="632">
        <v>39641</v>
      </c>
      <c r="DE35" s="655"/>
      <c r="DF35" s="655"/>
      <c r="DG35" s="655"/>
      <c r="DH35" s="655"/>
      <c r="DI35" s="655"/>
      <c r="DJ35" s="655"/>
      <c r="DK35" s="656"/>
      <c r="DL35" s="632">
        <v>37399</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393776</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1546105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30913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4764258</v>
      </c>
      <c r="CS36" s="624"/>
      <c r="CT36" s="624"/>
      <c r="CU36" s="624"/>
      <c r="CV36" s="624"/>
      <c r="CW36" s="624"/>
      <c r="CX36" s="624"/>
      <c r="CY36" s="625"/>
      <c r="CZ36" s="628">
        <v>27</v>
      </c>
      <c r="DA36" s="653"/>
      <c r="DB36" s="653"/>
      <c r="DC36" s="657"/>
      <c r="DD36" s="632">
        <v>1687958</v>
      </c>
      <c r="DE36" s="624"/>
      <c r="DF36" s="624"/>
      <c r="DG36" s="624"/>
      <c r="DH36" s="624"/>
      <c r="DI36" s="624"/>
      <c r="DJ36" s="624"/>
      <c r="DK36" s="625"/>
      <c r="DL36" s="632">
        <v>1121822</v>
      </c>
      <c r="DM36" s="624"/>
      <c r="DN36" s="624"/>
      <c r="DO36" s="624"/>
      <c r="DP36" s="624"/>
      <c r="DQ36" s="624"/>
      <c r="DR36" s="624"/>
      <c r="DS36" s="624"/>
      <c r="DT36" s="624"/>
      <c r="DU36" s="624"/>
      <c r="DV36" s="625"/>
      <c r="DW36" s="628">
        <v>16.600000000000001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254510</v>
      </c>
      <c r="S37" s="624"/>
      <c r="T37" s="624"/>
      <c r="U37" s="624"/>
      <c r="V37" s="624"/>
      <c r="W37" s="624"/>
      <c r="X37" s="624"/>
      <c r="Y37" s="625"/>
      <c r="Z37" s="626">
        <v>1.4</v>
      </c>
      <c r="AA37" s="626"/>
      <c r="AB37" s="626"/>
      <c r="AC37" s="626"/>
      <c r="AD37" s="627">
        <v>1682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290702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-9951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3133625</v>
      </c>
      <c r="CS37" s="655"/>
      <c r="CT37" s="655"/>
      <c r="CU37" s="655"/>
      <c r="CV37" s="655"/>
      <c r="CW37" s="655"/>
      <c r="CX37" s="655"/>
      <c r="CY37" s="656"/>
      <c r="CZ37" s="628">
        <v>17.7</v>
      </c>
      <c r="DA37" s="653"/>
      <c r="DB37" s="653"/>
      <c r="DC37" s="657"/>
      <c r="DD37" s="632">
        <v>831136</v>
      </c>
      <c r="DE37" s="655"/>
      <c r="DF37" s="655"/>
      <c r="DG37" s="655"/>
      <c r="DH37" s="655"/>
      <c r="DI37" s="655"/>
      <c r="DJ37" s="655"/>
      <c r="DK37" s="656"/>
      <c r="DL37" s="632">
        <v>545412</v>
      </c>
      <c r="DM37" s="655"/>
      <c r="DN37" s="655"/>
      <c r="DO37" s="655"/>
      <c r="DP37" s="655"/>
      <c r="DQ37" s="655"/>
      <c r="DR37" s="655"/>
      <c r="DS37" s="655"/>
      <c r="DT37" s="655"/>
      <c r="DU37" s="655"/>
      <c r="DV37" s="656"/>
      <c r="DW37" s="628">
        <v>8.1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2719489</v>
      </c>
      <c r="S38" s="624"/>
      <c r="T38" s="624"/>
      <c r="U38" s="624"/>
      <c r="V38" s="624"/>
      <c r="W38" s="624"/>
      <c r="X38" s="624"/>
      <c r="Y38" s="625"/>
      <c r="Z38" s="626">
        <v>15.1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198624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2387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989007</v>
      </c>
      <c r="CS38" s="624"/>
      <c r="CT38" s="624"/>
      <c r="CU38" s="624"/>
      <c r="CV38" s="624"/>
      <c r="CW38" s="624"/>
      <c r="CX38" s="624"/>
      <c r="CY38" s="625"/>
      <c r="CZ38" s="628">
        <v>5.6</v>
      </c>
      <c r="DA38" s="653"/>
      <c r="DB38" s="653"/>
      <c r="DC38" s="657"/>
      <c r="DD38" s="632">
        <v>811575</v>
      </c>
      <c r="DE38" s="624"/>
      <c r="DF38" s="624"/>
      <c r="DG38" s="624"/>
      <c r="DH38" s="624"/>
      <c r="DI38" s="624"/>
      <c r="DJ38" s="624"/>
      <c r="DK38" s="625"/>
      <c r="DL38" s="632">
        <v>765493</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67772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3485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1480719</v>
      </c>
      <c r="CS39" s="655"/>
      <c r="CT39" s="655"/>
      <c r="CU39" s="655"/>
      <c r="CV39" s="655"/>
      <c r="CW39" s="655"/>
      <c r="CX39" s="655"/>
      <c r="CY39" s="656"/>
      <c r="CZ39" s="628">
        <v>8.4</v>
      </c>
      <c r="DA39" s="653"/>
      <c r="DB39" s="653"/>
      <c r="DC39" s="657"/>
      <c r="DD39" s="632">
        <v>98523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17289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8670</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324353</v>
      </c>
      <c r="CS40" s="624"/>
      <c r="CT40" s="624"/>
      <c r="CU40" s="624"/>
      <c r="CV40" s="624"/>
      <c r="CW40" s="624"/>
      <c r="CX40" s="624"/>
      <c r="CY40" s="625"/>
      <c r="CZ40" s="628">
        <v>1.8</v>
      </c>
      <c r="DA40" s="653"/>
      <c r="DB40" s="653"/>
      <c r="DC40" s="657"/>
      <c r="DD40" s="632">
        <v>227853</v>
      </c>
      <c r="DE40" s="624"/>
      <c r="DF40" s="624"/>
      <c r="DG40" s="624"/>
      <c r="DH40" s="624"/>
      <c r="DI40" s="624"/>
      <c r="DJ40" s="624"/>
      <c r="DK40" s="625"/>
      <c r="DL40" s="632">
        <v>27725</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18025026</v>
      </c>
      <c r="S41" s="696"/>
      <c r="T41" s="696"/>
      <c r="U41" s="696"/>
      <c r="V41" s="696"/>
      <c r="W41" s="696"/>
      <c r="X41" s="696"/>
      <c r="Y41" s="700"/>
      <c r="Z41" s="701">
        <v>100</v>
      </c>
      <c r="AA41" s="701"/>
      <c r="AB41" s="701"/>
      <c r="AC41" s="701"/>
      <c r="AD41" s="702">
        <v>6756311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229215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751122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539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949708</v>
      </c>
      <c r="CS42" s="655"/>
      <c r="CT42" s="655"/>
      <c r="CU42" s="655"/>
      <c r="CV42" s="655"/>
      <c r="CW42" s="655"/>
      <c r="CX42" s="655"/>
      <c r="CY42" s="656"/>
      <c r="CZ42" s="628">
        <v>5.4</v>
      </c>
      <c r="DA42" s="653"/>
      <c r="DB42" s="653"/>
      <c r="DC42" s="657"/>
      <c r="DD42" s="632">
        <v>143662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25474</v>
      </c>
      <c r="CS43" s="655"/>
      <c r="CT43" s="655"/>
      <c r="CU43" s="655"/>
      <c r="CV43" s="655"/>
      <c r="CW43" s="655"/>
      <c r="CX43" s="655"/>
      <c r="CY43" s="656"/>
      <c r="CZ43" s="628">
        <v>0.1</v>
      </c>
      <c r="DA43" s="653"/>
      <c r="DB43" s="653"/>
      <c r="DC43" s="657"/>
      <c r="DD43" s="632">
        <v>24147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824761</v>
      </c>
      <c r="CS44" s="624"/>
      <c r="CT44" s="624"/>
      <c r="CU44" s="624"/>
      <c r="CV44" s="624"/>
      <c r="CW44" s="624"/>
      <c r="CX44" s="624"/>
      <c r="CY44" s="625"/>
      <c r="CZ44" s="628">
        <v>4.7</v>
      </c>
      <c r="DA44" s="629"/>
      <c r="DB44" s="629"/>
      <c r="DC44" s="635"/>
      <c r="DD44" s="632">
        <v>126492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440393</v>
      </c>
      <c r="CS45" s="655"/>
      <c r="CT45" s="655"/>
      <c r="CU45" s="655"/>
      <c r="CV45" s="655"/>
      <c r="CW45" s="655"/>
      <c r="CX45" s="655"/>
      <c r="CY45" s="656"/>
      <c r="CZ45" s="628">
        <v>2.5</v>
      </c>
      <c r="DA45" s="653"/>
      <c r="DB45" s="653"/>
      <c r="DC45" s="657"/>
      <c r="DD45" s="632">
        <v>23529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374100</v>
      </c>
      <c r="CS46" s="624"/>
      <c r="CT46" s="624"/>
      <c r="CU46" s="624"/>
      <c r="CV46" s="624"/>
      <c r="CW46" s="624"/>
      <c r="CX46" s="624"/>
      <c r="CY46" s="625"/>
      <c r="CZ46" s="628">
        <v>2.1</v>
      </c>
      <c r="DA46" s="629"/>
      <c r="DB46" s="629"/>
      <c r="DC46" s="635"/>
      <c r="DD46" s="632">
        <v>96195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124947</v>
      </c>
      <c r="CS47" s="655"/>
      <c r="CT47" s="655"/>
      <c r="CU47" s="655"/>
      <c r="CV47" s="655"/>
      <c r="CW47" s="655"/>
      <c r="CX47" s="655"/>
      <c r="CY47" s="656"/>
      <c r="CZ47" s="628">
        <v>0.7</v>
      </c>
      <c r="DA47" s="653"/>
      <c r="DB47" s="653"/>
      <c r="DC47" s="657"/>
      <c r="DD47" s="632">
        <v>17170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17660973</v>
      </c>
      <c r="CS49" s="682"/>
      <c r="CT49" s="682"/>
      <c r="CU49" s="682"/>
      <c r="CV49" s="682"/>
      <c r="CW49" s="682"/>
      <c r="CX49" s="682"/>
      <c r="CY49" s="711"/>
      <c r="CZ49" s="703">
        <v>100</v>
      </c>
      <c r="DA49" s="712"/>
      <c r="DB49" s="712"/>
      <c r="DC49" s="713"/>
      <c r="DD49" s="714">
        <v>8015360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TZx5QlbfFTkT1Z+8eXK8livLLqiU+xVTdNZ2D1dDsxNMm3e9/X9sbjqqBkLDCmu76iM+FwrpLOL44HvOnPQVQ==" saltValue="Cy1OmfB7jEFp06Ypg99D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18093</v>
      </c>
      <c r="R7" s="753"/>
      <c r="S7" s="753"/>
      <c r="T7" s="753"/>
      <c r="U7" s="753"/>
      <c r="V7" s="753">
        <v>17729</v>
      </c>
      <c r="W7" s="753"/>
      <c r="X7" s="753"/>
      <c r="Y7" s="753"/>
      <c r="Z7" s="753"/>
      <c r="AA7" s="753">
        <v>364</v>
      </c>
      <c r="AB7" s="753"/>
      <c r="AC7" s="753"/>
      <c r="AD7" s="753"/>
      <c r="AE7" s="754"/>
      <c r="AF7" s="755">
        <v>299</v>
      </c>
      <c r="AG7" s="756"/>
      <c r="AH7" s="756"/>
      <c r="AI7" s="756"/>
      <c r="AJ7" s="757"/>
      <c r="AK7" s="758">
        <v>1556</v>
      </c>
      <c r="AL7" s="759"/>
      <c r="AM7" s="759"/>
      <c r="AN7" s="759"/>
      <c r="AO7" s="759"/>
      <c r="AP7" s="759">
        <v>14148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0</v>
      </c>
      <c r="CI7" s="744"/>
      <c r="CJ7" s="744"/>
      <c r="CK7" s="744"/>
      <c r="CL7" s="745"/>
      <c r="CM7" s="743">
        <v>15</v>
      </c>
      <c r="CN7" s="744"/>
      <c r="CO7" s="744"/>
      <c r="CP7" s="744"/>
      <c r="CQ7" s="745"/>
      <c r="CR7" s="743">
        <v>10</v>
      </c>
      <c r="CS7" s="744"/>
      <c r="CT7" s="744"/>
      <c r="CU7" s="744"/>
      <c r="CV7" s="745"/>
      <c r="CW7" s="743" t="s">
        <v>548</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1837</v>
      </c>
      <c r="R8" s="784"/>
      <c r="S8" s="784"/>
      <c r="T8" s="784"/>
      <c r="U8" s="784"/>
      <c r="V8" s="784">
        <v>1837</v>
      </c>
      <c r="W8" s="784"/>
      <c r="X8" s="784"/>
      <c r="Y8" s="784"/>
      <c r="Z8" s="784"/>
      <c r="AA8" s="784" t="s">
        <v>548</v>
      </c>
      <c r="AB8" s="784"/>
      <c r="AC8" s="784"/>
      <c r="AD8" s="784"/>
      <c r="AE8" s="785"/>
      <c r="AF8" s="786" t="s">
        <v>122</v>
      </c>
      <c r="AG8" s="787"/>
      <c r="AH8" s="787"/>
      <c r="AI8" s="787"/>
      <c r="AJ8" s="788"/>
      <c r="AK8" s="769" t="s">
        <v>548</v>
      </c>
      <c r="AL8" s="770"/>
      <c r="AM8" s="770"/>
      <c r="AN8" s="770"/>
      <c r="AO8" s="770"/>
      <c r="AP8" s="770" t="s">
        <v>548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550</v>
      </c>
      <c r="BT8" s="774"/>
      <c r="BU8" s="774"/>
      <c r="BV8" s="774"/>
      <c r="BW8" s="774"/>
      <c r="BX8" s="774"/>
      <c r="BY8" s="774"/>
      <c r="BZ8" s="774"/>
      <c r="CA8" s="774"/>
      <c r="CB8" s="774"/>
      <c r="CC8" s="774"/>
      <c r="CD8" s="774"/>
      <c r="CE8" s="774"/>
      <c r="CF8" s="774"/>
      <c r="CG8" s="775"/>
      <c r="CH8" s="776">
        <v>0</v>
      </c>
      <c r="CI8" s="777"/>
      <c r="CJ8" s="777"/>
      <c r="CK8" s="777"/>
      <c r="CL8" s="778"/>
      <c r="CM8" s="776">
        <v>310</v>
      </c>
      <c r="CN8" s="777"/>
      <c r="CO8" s="777"/>
      <c r="CP8" s="777"/>
      <c r="CQ8" s="778"/>
      <c r="CR8" s="776">
        <v>271</v>
      </c>
      <c r="CS8" s="777"/>
      <c r="CT8" s="777"/>
      <c r="CU8" s="777"/>
      <c r="CV8" s="778"/>
      <c r="CW8" s="776">
        <v>9</v>
      </c>
      <c r="CX8" s="777"/>
      <c r="CY8" s="777"/>
      <c r="CZ8" s="777"/>
      <c r="DA8" s="778"/>
      <c r="DB8" s="776" t="s">
        <v>488</v>
      </c>
      <c r="DC8" s="777"/>
      <c r="DD8" s="777"/>
      <c r="DE8" s="777"/>
      <c r="DF8" s="778"/>
      <c r="DG8" s="776" t="s">
        <v>488</v>
      </c>
      <c r="DH8" s="777"/>
      <c r="DI8" s="777"/>
      <c r="DJ8" s="777"/>
      <c r="DK8" s="778"/>
      <c r="DL8" s="776" t="s">
        <v>488</v>
      </c>
      <c r="DM8" s="777"/>
      <c r="DN8" s="777"/>
      <c r="DO8" s="777"/>
      <c r="DP8" s="778"/>
      <c r="DQ8" s="776" t="s">
        <v>488</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150</v>
      </c>
      <c r="R9" s="784"/>
      <c r="S9" s="784"/>
      <c r="T9" s="784"/>
      <c r="U9" s="784"/>
      <c r="V9" s="784">
        <v>150</v>
      </c>
      <c r="W9" s="784"/>
      <c r="X9" s="784"/>
      <c r="Y9" s="784"/>
      <c r="Z9" s="784"/>
      <c r="AA9" s="784" t="s">
        <v>548</v>
      </c>
      <c r="AB9" s="784"/>
      <c r="AC9" s="784"/>
      <c r="AD9" s="784"/>
      <c r="AE9" s="785"/>
      <c r="AF9" s="786" t="s">
        <v>122</v>
      </c>
      <c r="AG9" s="787"/>
      <c r="AH9" s="787"/>
      <c r="AI9" s="787"/>
      <c r="AJ9" s="788"/>
      <c r="AK9" s="769">
        <v>150</v>
      </c>
      <c r="AL9" s="770"/>
      <c r="AM9" s="770"/>
      <c r="AN9" s="770"/>
      <c r="AO9" s="770"/>
      <c r="AP9" s="770">
        <v>455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551</v>
      </c>
      <c r="BT9" s="774"/>
      <c r="BU9" s="774"/>
      <c r="BV9" s="774"/>
      <c r="BW9" s="774"/>
      <c r="BX9" s="774"/>
      <c r="BY9" s="774"/>
      <c r="BZ9" s="774"/>
      <c r="CA9" s="774"/>
      <c r="CB9" s="774"/>
      <c r="CC9" s="774"/>
      <c r="CD9" s="774"/>
      <c r="CE9" s="774"/>
      <c r="CF9" s="774"/>
      <c r="CG9" s="775"/>
      <c r="CH9" s="776">
        <v>1</v>
      </c>
      <c r="CI9" s="777"/>
      <c r="CJ9" s="777"/>
      <c r="CK9" s="777"/>
      <c r="CL9" s="778"/>
      <c r="CM9" s="776">
        <v>19</v>
      </c>
      <c r="CN9" s="777"/>
      <c r="CO9" s="777"/>
      <c r="CP9" s="777"/>
      <c r="CQ9" s="778"/>
      <c r="CR9" s="776">
        <v>4</v>
      </c>
      <c r="CS9" s="777"/>
      <c r="CT9" s="777"/>
      <c r="CU9" s="777"/>
      <c r="CV9" s="778"/>
      <c r="CW9" s="776">
        <v>86</v>
      </c>
      <c r="CX9" s="777"/>
      <c r="CY9" s="777"/>
      <c r="CZ9" s="777"/>
      <c r="DA9" s="778"/>
      <c r="DB9" s="776" t="s">
        <v>488</v>
      </c>
      <c r="DC9" s="777"/>
      <c r="DD9" s="777"/>
      <c r="DE9" s="777"/>
      <c r="DF9" s="778"/>
      <c r="DG9" s="776" t="s">
        <v>488</v>
      </c>
      <c r="DH9" s="777"/>
      <c r="DI9" s="777"/>
      <c r="DJ9" s="777"/>
      <c r="DK9" s="778"/>
      <c r="DL9" s="776" t="s">
        <v>488</v>
      </c>
      <c r="DM9" s="777"/>
      <c r="DN9" s="777"/>
      <c r="DO9" s="777"/>
      <c r="DP9" s="778"/>
      <c r="DQ9" s="776" t="s">
        <v>488</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20080</v>
      </c>
      <c r="R23" s="793"/>
      <c r="S23" s="793"/>
      <c r="T23" s="793"/>
      <c r="U23" s="793"/>
      <c r="V23" s="793">
        <v>19716</v>
      </c>
      <c r="W23" s="793"/>
      <c r="X23" s="793"/>
      <c r="Y23" s="793"/>
      <c r="Z23" s="793"/>
      <c r="AA23" s="793">
        <v>364</v>
      </c>
      <c r="AB23" s="793"/>
      <c r="AC23" s="793"/>
      <c r="AD23" s="793"/>
      <c r="AE23" s="794"/>
      <c r="AF23" s="795">
        <v>299</v>
      </c>
      <c r="AG23" s="793"/>
      <c r="AH23" s="793"/>
      <c r="AI23" s="793"/>
      <c r="AJ23" s="796"/>
      <c r="AK23" s="797"/>
      <c r="AL23" s="798"/>
      <c r="AM23" s="798"/>
      <c r="AN23" s="798"/>
      <c r="AO23" s="798"/>
      <c r="AP23" s="793">
        <v>14603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2756</v>
      </c>
      <c r="R28" s="823"/>
      <c r="S28" s="823"/>
      <c r="T28" s="823"/>
      <c r="U28" s="823"/>
      <c r="V28" s="823">
        <v>2725</v>
      </c>
      <c r="W28" s="823"/>
      <c r="X28" s="823"/>
      <c r="Y28" s="823"/>
      <c r="Z28" s="823"/>
      <c r="AA28" s="823">
        <v>31</v>
      </c>
      <c r="AB28" s="823"/>
      <c r="AC28" s="823"/>
      <c r="AD28" s="823"/>
      <c r="AE28" s="824"/>
      <c r="AF28" s="825">
        <v>31</v>
      </c>
      <c r="AG28" s="823"/>
      <c r="AH28" s="823"/>
      <c r="AI28" s="823"/>
      <c r="AJ28" s="826"/>
      <c r="AK28" s="827">
        <v>229</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333</v>
      </c>
      <c r="R29" s="784"/>
      <c r="S29" s="784"/>
      <c r="T29" s="784"/>
      <c r="U29" s="784"/>
      <c r="V29" s="784">
        <v>333</v>
      </c>
      <c r="W29" s="784"/>
      <c r="X29" s="784"/>
      <c r="Y29" s="784"/>
      <c r="Z29" s="784"/>
      <c r="AA29" s="784">
        <v>1</v>
      </c>
      <c r="AB29" s="784"/>
      <c r="AC29" s="784"/>
      <c r="AD29" s="784"/>
      <c r="AE29" s="785"/>
      <c r="AF29" s="786">
        <v>1</v>
      </c>
      <c r="AG29" s="787"/>
      <c r="AH29" s="787"/>
      <c r="AI29" s="787"/>
      <c r="AJ29" s="788"/>
      <c r="AK29" s="834">
        <v>103</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1211</v>
      </c>
      <c r="R30" s="784"/>
      <c r="S30" s="784"/>
      <c r="T30" s="784"/>
      <c r="U30" s="784"/>
      <c r="V30" s="784">
        <v>1582</v>
      </c>
      <c r="W30" s="784"/>
      <c r="X30" s="784"/>
      <c r="Y30" s="784"/>
      <c r="Z30" s="784"/>
      <c r="AA30" s="784">
        <v>-370</v>
      </c>
      <c r="AB30" s="784"/>
      <c r="AC30" s="784"/>
      <c r="AD30" s="784"/>
      <c r="AE30" s="785"/>
      <c r="AF30" s="786">
        <v>296</v>
      </c>
      <c r="AG30" s="787"/>
      <c r="AH30" s="787"/>
      <c r="AI30" s="787"/>
      <c r="AJ30" s="788"/>
      <c r="AK30" s="834">
        <v>199</v>
      </c>
      <c r="AL30" s="830"/>
      <c r="AM30" s="830"/>
      <c r="AN30" s="830"/>
      <c r="AO30" s="830"/>
      <c r="AP30" s="830">
        <v>79</v>
      </c>
      <c r="AQ30" s="830"/>
      <c r="AR30" s="830"/>
      <c r="AS30" s="830"/>
      <c r="AT30" s="830"/>
      <c r="AU30" s="830">
        <v>51</v>
      </c>
      <c r="AV30" s="830"/>
      <c r="AW30" s="830"/>
      <c r="AX30" s="830"/>
      <c r="AY30" s="830"/>
      <c r="AZ30" s="831" t="s">
        <v>548</v>
      </c>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f>410+78</f>
        <v>488</v>
      </c>
      <c r="R31" s="784"/>
      <c r="S31" s="784"/>
      <c r="T31" s="784"/>
      <c r="U31" s="784"/>
      <c r="V31" s="784">
        <f>382+84</f>
        <v>466</v>
      </c>
      <c r="W31" s="784"/>
      <c r="X31" s="784"/>
      <c r="Y31" s="784"/>
      <c r="Z31" s="784"/>
      <c r="AA31" s="784">
        <f>28-6</f>
        <v>22</v>
      </c>
      <c r="AB31" s="784"/>
      <c r="AC31" s="784"/>
      <c r="AD31" s="784"/>
      <c r="AE31" s="785"/>
      <c r="AF31" s="786">
        <v>41</v>
      </c>
      <c r="AG31" s="787"/>
      <c r="AH31" s="787"/>
      <c r="AI31" s="787"/>
      <c r="AJ31" s="788"/>
      <c r="AK31" s="834">
        <f>52+239</f>
        <v>291</v>
      </c>
      <c r="AL31" s="830"/>
      <c r="AM31" s="830"/>
      <c r="AN31" s="830"/>
      <c r="AO31" s="830"/>
      <c r="AP31" s="830">
        <f>3309+368</f>
        <v>3677</v>
      </c>
      <c r="AQ31" s="830"/>
      <c r="AR31" s="830"/>
      <c r="AS31" s="830"/>
      <c r="AT31" s="830"/>
      <c r="AU31" s="830">
        <v>3089</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9</v>
      </c>
      <c r="R32" s="784"/>
      <c r="S32" s="784"/>
      <c r="T32" s="784"/>
      <c r="U32" s="784"/>
      <c r="V32" s="784">
        <v>9</v>
      </c>
      <c r="W32" s="784"/>
      <c r="X32" s="784"/>
      <c r="Y32" s="784"/>
      <c r="Z32" s="784"/>
      <c r="AA32" s="784" t="s">
        <v>548</v>
      </c>
      <c r="AB32" s="784"/>
      <c r="AC32" s="784"/>
      <c r="AD32" s="784"/>
      <c r="AE32" s="785"/>
      <c r="AF32" s="786" t="s">
        <v>122</v>
      </c>
      <c r="AG32" s="787"/>
      <c r="AH32" s="787"/>
      <c r="AI32" s="787"/>
      <c r="AJ32" s="788"/>
      <c r="AK32" s="834">
        <v>9</v>
      </c>
      <c r="AL32" s="830"/>
      <c r="AM32" s="830"/>
      <c r="AN32" s="830"/>
      <c r="AO32" s="830"/>
      <c r="AP32" s="830">
        <v>4</v>
      </c>
      <c r="AQ32" s="830"/>
      <c r="AR32" s="830"/>
      <c r="AS32" s="830"/>
      <c r="AT32" s="830"/>
      <c r="AU32" s="830">
        <v>4</v>
      </c>
      <c r="AV32" s="830"/>
      <c r="AW32" s="830"/>
      <c r="AX32" s="830"/>
      <c r="AY32" s="830"/>
      <c r="AZ32" s="831" t="s">
        <v>548</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f>SUM(AF28:AJ32)</f>
        <v>369</v>
      </c>
      <c r="AG63" s="844"/>
      <c r="AH63" s="844"/>
      <c r="AI63" s="844"/>
      <c r="AJ63" s="845"/>
      <c r="AK63" s="846"/>
      <c r="AL63" s="841"/>
      <c r="AM63" s="841"/>
      <c r="AN63" s="841"/>
      <c r="AO63" s="841"/>
      <c r="AP63" s="844">
        <f>SUM(AP28:AT32)</f>
        <v>3760</v>
      </c>
      <c r="AQ63" s="844"/>
      <c r="AR63" s="844"/>
      <c r="AS63" s="844"/>
      <c r="AT63" s="844"/>
      <c r="AU63" s="844">
        <f>SUM(AU28:AY32)</f>
        <v>3144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399</v>
      </c>
      <c r="R68" s="866"/>
      <c r="S68" s="866"/>
      <c r="T68" s="866"/>
      <c r="U68" s="866"/>
      <c r="V68" s="866">
        <v>367</v>
      </c>
      <c r="W68" s="866"/>
      <c r="X68" s="866"/>
      <c r="Y68" s="866"/>
      <c r="Z68" s="866"/>
      <c r="AA68" s="866">
        <v>32</v>
      </c>
      <c r="AB68" s="866"/>
      <c r="AC68" s="866"/>
      <c r="AD68" s="866"/>
      <c r="AE68" s="866"/>
      <c r="AF68" s="866">
        <v>32</v>
      </c>
      <c r="AG68" s="866"/>
      <c r="AH68" s="866"/>
      <c r="AI68" s="866"/>
      <c r="AJ68" s="866"/>
      <c r="AK68" s="866" t="s">
        <v>548</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73</v>
      </c>
      <c r="R69" s="830"/>
      <c r="S69" s="830"/>
      <c r="T69" s="830"/>
      <c r="U69" s="830"/>
      <c r="V69" s="830">
        <v>69</v>
      </c>
      <c r="W69" s="830"/>
      <c r="X69" s="830"/>
      <c r="Y69" s="830"/>
      <c r="Z69" s="830"/>
      <c r="AA69" s="830">
        <v>4</v>
      </c>
      <c r="AB69" s="830"/>
      <c r="AC69" s="830"/>
      <c r="AD69" s="830"/>
      <c r="AE69" s="830"/>
      <c r="AF69" s="830">
        <v>4</v>
      </c>
      <c r="AG69" s="830"/>
      <c r="AH69" s="830"/>
      <c r="AI69" s="830"/>
      <c r="AJ69" s="830"/>
      <c r="AK69" s="830">
        <v>5</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5574</v>
      </c>
      <c r="R70" s="830"/>
      <c r="S70" s="830"/>
      <c r="T70" s="830"/>
      <c r="U70" s="830"/>
      <c r="V70" s="830">
        <v>5461</v>
      </c>
      <c r="W70" s="830"/>
      <c r="X70" s="830"/>
      <c r="Y70" s="830"/>
      <c r="Z70" s="830"/>
      <c r="AA70" s="830">
        <v>113</v>
      </c>
      <c r="AB70" s="830"/>
      <c r="AC70" s="830"/>
      <c r="AD70" s="830"/>
      <c r="AE70" s="830"/>
      <c r="AF70" s="830">
        <v>154</v>
      </c>
      <c r="AG70" s="830"/>
      <c r="AH70" s="830"/>
      <c r="AI70" s="830"/>
      <c r="AJ70" s="830"/>
      <c r="AK70" s="830">
        <v>112</v>
      </c>
      <c r="AL70" s="830"/>
      <c r="AM70" s="830"/>
      <c r="AN70" s="830"/>
      <c r="AO70" s="830"/>
      <c r="AP70" s="830">
        <v>3465</v>
      </c>
      <c r="AQ70" s="830"/>
      <c r="AR70" s="830"/>
      <c r="AS70" s="830"/>
      <c r="AT70" s="830"/>
      <c r="AU70" s="830">
        <v>188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33841</v>
      </c>
      <c r="R71" s="830"/>
      <c r="S71" s="830"/>
      <c r="T71" s="830"/>
      <c r="U71" s="830"/>
      <c r="V71" s="830">
        <v>32912</v>
      </c>
      <c r="W71" s="830"/>
      <c r="X71" s="830"/>
      <c r="Y71" s="830"/>
      <c r="Z71" s="830"/>
      <c r="AA71" s="830">
        <v>929</v>
      </c>
      <c r="AB71" s="830"/>
      <c r="AC71" s="830"/>
      <c r="AD71" s="830"/>
      <c r="AE71" s="830"/>
      <c r="AF71" s="830">
        <v>528</v>
      </c>
      <c r="AG71" s="830"/>
      <c r="AH71" s="830"/>
      <c r="AI71" s="830"/>
      <c r="AJ71" s="830"/>
      <c r="AK71" s="830">
        <v>5200</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127</v>
      </c>
      <c r="R72" s="830"/>
      <c r="S72" s="830"/>
      <c r="T72" s="830"/>
      <c r="U72" s="830"/>
      <c r="V72" s="830">
        <v>122</v>
      </c>
      <c r="W72" s="830"/>
      <c r="X72" s="830"/>
      <c r="Y72" s="830"/>
      <c r="Z72" s="830"/>
      <c r="AA72" s="830">
        <v>5</v>
      </c>
      <c r="AB72" s="830"/>
      <c r="AC72" s="830"/>
      <c r="AD72" s="830"/>
      <c r="AE72" s="830"/>
      <c r="AF72" s="830">
        <v>5</v>
      </c>
      <c r="AG72" s="830"/>
      <c r="AH72" s="830"/>
      <c r="AI72" s="830"/>
      <c r="AJ72" s="830"/>
      <c r="AK72" s="830">
        <v>40</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140745</v>
      </c>
      <c r="R73" s="830"/>
      <c r="S73" s="830"/>
      <c r="T73" s="830"/>
      <c r="U73" s="830"/>
      <c r="V73" s="830">
        <v>139623</v>
      </c>
      <c r="W73" s="830"/>
      <c r="X73" s="830"/>
      <c r="Y73" s="830"/>
      <c r="Z73" s="830"/>
      <c r="AA73" s="830">
        <v>1121</v>
      </c>
      <c r="AB73" s="830"/>
      <c r="AC73" s="830"/>
      <c r="AD73" s="830"/>
      <c r="AE73" s="830"/>
      <c r="AF73" s="830">
        <v>206</v>
      </c>
      <c r="AG73" s="830"/>
      <c r="AH73" s="830"/>
      <c r="AI73" s="830"/>
      <c r="AJ73" s="830"/>
      <c r="AK73" s="830">
        <v>773</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2877</v>
      </c>
      <c r="R74" s="830"/>
      <c r="S74" s="830"/>
      <c r="T74" s="830"/>
      <c r="U74" s="830"/>
      <c r="V74" s="830">
        <v>2785</v>
      </c>
      <c r="W74" s="830"/>
      <c r="X74" s="830"/>
      <c r="Y74" s="830"/>
      <c r="Z74" s="830"/>
      <c r="AA74" s="830">
        <v>92</v>
      </c>
      <c r="AB74" s="830"/>
      <c r="AC74" s="830"/>
      <c r="AD74" s="830"/>
      <c r="AE74" s="830"/>
      <c r="AF74" s="830">
        <v>92</v>
      </c>
      <c r="AG74" s="830"/>
      <c r="AH74" s="830"/>
      <c r="AI74" s="830"/>
      <c r="AJ74" s="830"/>
      <c r="AK74" s="830">
        <v>10</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559</v>
      </c>
      <c r="C75" s="874"/>
      <c r="D75" s="874"/>
      <c r="E75" s="874"/>
      <c r="F75" s="874"/>
      <c r="G75" s="874"/>
      <c r="H75" s="874"/>
      <c r="I75" s="874"/>
      <c r="J75" s="874"/>
      <c r="K75" s="874"/>
      <c r="L75" s="874"/>
      <c r="M75" s="874"/>
      <c r="N75" s="874"/>
      <c r="O75" s="874"/>
      <c r="P75" s="875"/>
      <c r="Q75" s="877">
        <v>21</v>
      </c>
      <c r="R75" s="878"/>
      <c r="S75" s="878"/>
      <c r="T75" s="878"/>
      <c r="U75" s="834"/>
      <c r="V75" s="879">
        <v>20</v>
      </c>
      <c r="W75" s="878"/>
      <c r="X75" s="878"/>
      <c r="Y75" s="878"/>
      <c r="Z75" s="834"/>
      <c r="AA75" s="879">
        <v>0</v>
      </c>
      <c r="AB75" s="878"/>
      <c r="AC75" s="878"/>
      <c r="AD75" s="878"/>
      <c r="AE75" s="834"/>
      <c r="AF75" s="879">
        <v>0</v>
      </c>
      <c r="AG75" s="878"/>
      <c r="AH75" s="878"/>
      <c r="AI75" s="878"/>
      <c r="AJ75" s="834"/>
      <c r="AK75" s="879">
        <v>0</v>
      </c>
      <c r="AL75" s="878"/>
      <c r="AM75" s="878"/>
      <c r="AN75" s="878"/>
      <c r="AO75" s="834"/>
      <c r="AP75" s="879" t="s">
        <v>548</v>
      </c>
      <c r="AQ75" s="878"/>
      <c r="AR75" s="878"/>
      <c r="AS75" s="878"/>
      <c r="AT75" s="834"/>
      <c r="AU75" s="879" t="s">
        <v>548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560</v>
      </c>
      <c r="C76" s="874"/>
      <c r="D76" s="874"/>
      <c r="E76" s="874"/>
      <c r="F76" s="874"/>
      <c r="G76" s="874"/>
      <c r="H76" s="874"/>
      <c r="I76" s="874"/>
      <c r="J76" s="874"/>
      <c r="K76" s="874"/>
      <c r="L76" s="874"/>
      <c r="M76" s="874"/>
      <c r="N76" s="874"/>
      <c r="O76" s="874"/>
      <c r="P76" s="875"/>
      <c r="Q76" s="877">
        <v>417</v>
      </c>
      <c r="R76" s="878"/>
      <c r="S76" s="878"/>
      <c r="T76" s="878"/>
      <c r="U76" s="834"/>
      <c r="V76" s="879">
        <v>405</v>
      </c>
      <c r="W76" s="878"/>
      <c r="X76" s="878"/>
      <c r="Y76" s="878"/>
      <c r="Z76" s="834"/>
      <c r="AA76" s="879">
        <v>12</v>
      </c>
      <c r="AB76" s="878"/>
      <c r="AC76" s="878"/>
      <c r="AD76" s="878"/>
      <c r="AE76" s="834"/>
      <c r="AF76" s="879">
        <v>12</v>
      </c>
      <c r="AG76" s="878"/>
      <c r="AH76" s="878"/>
      <c r="AI76" s="878"/>
      <c r="AJ76" s="834"/>
      <c r="AK76" s="879">
        <v>0</v>
      </c>
      <c r="AL76" s="878"/>
      <c r="AM76" s="878"/>
      <c r="AN76" s="878"/>
      <c r="AO76" s="834"/>
      <c r="AP76" s="879" t="s">
        <v>548</v>
      </c>
      <c r="AQ76" s="878"/>
      <c r="AR76" s="878"/>
      <c r="AS76" s="878"/>
      <c r="AT76" s="834"/>
      <c r="AU76" s="879" t="s">
        <v>548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561</v>
      </c>
      <c r="C77" s="874"/>
      <c r="D77" s="874"/>
      <c r="E77" s="874"/>
      <c r="F77" s="874"/>
      <c r="G77" s="874"/>
      <c r="H77" s="874"/>
      <c r="I77" s="874"/>
      <c r="J77" s="874"/>
      <c r="K77" s="874"/>
      <c r="L77" s="874"/>
      <c r="M77" s="874"/>
      <c r="N77" s="874"/>
      <c r="O77" s="874"/>
      <c r="P77" s="875"/>
      <c r="Q77" s="877">
        <v>7484</v>
      </c>
      <c r="R77" s="878"/>
      <c r="S77" s="878"/>
      <c r="T77" s="878"/>
      <c r="U77" s="834"/>
      <c r="V77" s="879">
        <v>7122</v>
      </c>
      <c r="W77" s="878"/>
      <c r="X77" s="878"/>
      <c r="Y77" s="878"/>
      <c r="Z77" s="834"/>
      <c r="AA77" s="879">
        <v>361</v>
      </c>
      <c r="AB77" s="878"/>
      <c r="AC77" s="878"/>
      <c r="AD77" s="878"/>
      <c r="AE77" s="834"/>
      <c r="AF77" s="879">
        <v>17</v>
      </c>
      <c r="AG77" s="878"/>
      <c r="AH77" s="878"/>
      <c r="AI77" s="878"/>
      <c r="AJ77" s="834"/>
      <c r="AK77" s="879">
        <v>0</v>
      </c>
      <c r="AL77" s="878"/>
      <c r="AM77" s="878"/>
      <c r="AN77" s="878"/>
      <c r="AO77" s="834"/>
      <c r="AP77" s="879">
        <v>5409</v>
      </c>
      <c r="AQ77" s="878"/>
      <c r="AR77" s="878"/>
      <c r="AS77" s="878"/>
      <c r="AT77" s="834"/>
      <c r="AU77" s="879">
        <v>3047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562</v>
      </c>
      <c r="C78" s="874"/>
      <c r="D78" s="874"/>
      <c r="E78" s="874"/>
      <c r="F78" s="874"/>
      <c r="G78" s="874"/>
      <c r="H78" s="874"/>
      <c r="I78" s="874"/>
      <c r="J78" s="874"/>
      <c r="K78" s="874"/>
      <c r="L78" s="874"/>
      <c r="M78" s="874"/>
      <c r="N78" s="874"/>
      <c r="O78" s="874"/>
      <c r="P78" s="875"/>
      <c r="Q78" s="876">
        <v>3607</v>
      </c>
      <c r="R78" s="830"/>
      <c r="S78" s="830"/>
      <c r="T78" s="830"/>
      <c r="U78" s="830"/>
      <c r="V78" s="830">
        <v>3630</v>
      </c>
      <c r="W78" s="830"/>
      <c r="X78" s="830"/>
      <c r="Y78" s="830"/>
      <c r="Z78" s="830"/>
      <c r="AA78" s="830">
        <v>-23</v>
      </c>
      <c r="AB78" s="830"/>
      <c r="AC78" s="830"/>
      <c r="AD78" s="830"/>
      <c r="AE78" s="830"/>
      <c r="AF78" s="830">
        <v>3530</v>
      </c>
      <c r="AG78" s="830"/>
      <c r="AH78" s="830"/>
      <c r="AI78" s="830"/>
      <c r="AJ78" s="830"/>
      <c r="AK78" s="830">
        <v>326</v>
      </c>
      <c r="AL78" s="830"/>
      <c r="AM78" s="830"/>
      <c r="AN78" s="830"/>
      <c r="AO78" s="830"/>
      <c r="AP78" s="830">
        <v>4484</v>
      </c>
      <c r="AQ78" s="830"/>
      <c r="AR78" s="830"/>
      <c r="AS78" s="830"/>
      <c r="AT78" s="830"/>
      <c r="AU78" s="830">
        <v>145</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563</v>
      </c>
      <c r="C79" s="874"/>
      <c r="D79" s="874"/>
      <c r="E79" s="874"/>
      <c r="F79" s="874"/>
      <c r="G79" s="874"/>
      <c r="H79" s="874"/>
      <c r="I79" s="874"/>
      <c r="J79" s="874"/>
      <c r="K79" s="874"/>
      <c r="L79" s="874"/>
      <c r="M79" s="874"/>
      <c r="N79" s="874"/>
      <c r="O79" s="874"/>
      <c r="P79" s="875"/>
      <c r="Q79" s="876">
        <v>1536</v>
      </c>
      <c r="R79" s="830"/>
      <c r="S79" s="830"/>
      <c r="T79" s="830"/>
      <c r="U79" s="830"/>
      <c r="V79" s="830">
        <v>1529</v>
      </c>
      <c r="W79" s="830"/>
      <c r="X79" s="830"/>
      <c r="Y79" s="830"/>
      <c r="Z79" s="830"/>
      <c r="AA79" s="830">
        <v>7</v>
      </c>
      <c r="AB79" s="830"/>
      <c r="AC79" s="830"/>
      <c r="AD79" s="830"/>
      <c r="AE79" s="830"/>
      <c r="AF79" s="830">
        <v>3824</v>
      </c>
      <c r="AG79" s="830"/>
      <c r="AH79" s="830"/>
      <c r="AI79" s="830"/>
      <c r="AJ79" s="830"/>
      <c r="AK79" s="830">
        <v>1</v>
      </c>
      <c r="AL79" s="830"/>
      <c r="AM79" s="830"/>
      <c r="AN79" s="830"/>
      <c r="AO79" s="830"/>
      <c r="AP79" s="830">
        <v>1913</v>
      </c>
      <c r="AQ79" s="830"/>
      <c r="AR79" s="830"/>
      <c r="AS79" s="830"/>
      <c r="AT79" s="830"/>
      <c r="AU79" s="830" t="s">
        <v>548</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SUM(AF68:AJ79)</f>
        <v>8404</v>
      </c>
      <c r="AG88" s="844"/>
      <c r="AH88" s="844"/>
      <c r="AI88" s="844"/>
      <c r="AJ88" s="844"/>
      <c r="AK88" s="841"/>
      <c r="AL88" s="841"/>
      <c r="AM88" s="841"/>
      <c r="AN88" s="841"/>
      <c r="AO88" s="841"/>
      <c r="AP88" s="844">
        <f>SUM(AP68:AT79)</f>
        <v>15271</v>
      </c>
      <c r="AQ88" s="844"/>
      <c r="AR88" s="844"/>
      <c r="AS88" s="844"/>
      <c r="AT88" s="844"/>
      <c r="AU88" s="844">
        <f>SUM(AU68:AY79)</f>
        <v>3380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285</v>
      </c>
      <c r="CS102" s="852"/>
      <c r="CT102" s="852"/>
      <c r="CU102" s="852"/>
      <c r="CV102" s="891"/>
      <c r="CW102" s="890">
        <v>95</v>
      </c>
      <c r="CX102" s="852"/>
      <c r="CY102" s="852"/>
      <c r="CZ102" s="852"/>
      <c r="DA102" s="891"/>
      <c r="DB102" s="890" t="s">
        <v>548</v>
      </c>
      <c r="DC102" s="852"/>
      <c r="DD102" s="852"/>
      <c r="DE102" s="852"/>
      <c r="DF102" s="891"/>
      <c r="DG102" s="890" t="s">
        <v>548</v>
      </c>
      <c r="DH102" s="852"/>
      <c r="DI102" s="852"/>
      <c r="DJ102" s="852"/>
      <c r="DK102" s="891"/>
      <c r="DL102" s="890" t="s">
        <v>548</v>
      </c>
      <c r="DM102" s="852"/>
      <c r="DN102" s="852"/>
      <c r="DO102" s="852"/>
      <c r="DP102" s="891"/>
      <c r="DQ102" s="890" t="s">
        <v>548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1582725</v>
      </c>
      <c r="AB110" s="900"/>
      <c r="AC110" s="900"/>
      <c r="AD110" s="900"/>
      <c r="AE110" s="901"/>
      <c r="AF110" s="902">
        <v>1598046</v>
      </c>
      <c r="AG110" s="900"/>
      <c r="AH110" s="900"/>
      <c r="AI110" s="900"/>
      <c r="AJ110" s="901"/>
      <c r="AK110" s="902">
        <v>1649877</v>
      </c>
      <c r="AL110" s="900"/>
      <c r="AM110" s="900"/>
      <c r="AN110" s="900"/>
      <c r="AO110" s="901"/>
      <c r="AP110" s="903">
        <v>30.2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13831930</v>
      </c>
      <c r="BR110" s="931"/>
      <c r="BS110" s="931"/>
      <c r="BT110" s="931"/>
      <c r="BU110" s="931"/>
      <c r="BV110" s="931">
        <v>13544615</v>
      </c>
      <c r="BW110" s="931"/>
      <c r="BX110" s="931"/>
      <c r="BY110" s="931"/>
      <c r="BZ110" s="931"/>
      <c r="CA110" s="931">
        <v>14604087</v>
      </c>
      <c r="CB110" s="931"/>
      <c r="CC110" s="931"/>
      <c r="CD110" s="931"/>
      <c r="CE110" s="931"/>
      <c r="CF110" s="944">
        <v>267.39999999999998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3413812</v>
      </c>
      <c r="BR112" s="926"/>
      <c r="BS112" s="926"/>
      <c r="BT112" s="926"/>
      <c r="BU112" s="926"/>
      <c r="BV112" s="926">
        <v>2906269</v>
      </c>
      <c r="BW112" s="926"/>
      <c r="BX112" s="926"/>
      <c r="BY112" s="926"/>
      <c r="BZ112" s="926"/>
      <c r="CA112" s="926">
        <v>3143663</v>
      </c>
      <c r="CB112" s="926"/>
      <c r="CC112" s="926"/>
      <c r="CD112" s="926"/>
      <c r="CE112" s="926"/>
      <c r="CF112" s="920">
        <v>57.6</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236000</v>
      </c>
      <c r="AB113" s="938"/>
      <c r="AC113" s="938"/>
      <c r="AD113" s="938"/>
      <c r="AE113" s="939"/>
      <c r="AF113" s="940">
        <v>210633</v>
      </c>
      <c r="AG113" s="938"/>
      <c r="AH113" s="938"/>
      <c r="AI113" s="938"/>
      <c r="AJ113" s="939"/>
      <c r="AK113" s="940">
        <v>246398</v>
      </c>
      <c r="AL113" s="938"/>
      <c r="AM113" s="938"/>
      <c r="AN113" s="938"/>
      <c r="AO113" s="939"/>
      <c r="AP113" s="941">
        <v>4.5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856745</v>
      </c>
      <c r="BR113" s="926"/>
      <c r="BS113" s="926"/>
      <c r="BT113" s="926"/>
      <c r="BU113" s="926"/>
      <c r="BV113" s="926">
        <v>1548286</v>
      </c>
      <c r="BW113" s="926"/>
      <c r="BX113" s="926"/>
      <c r="BY113" s="926"/>
      <c r="BZ113" s="926"/>
      <c r="CA113" s="926">
        <v>3379807</v>
      </c>
      <c r="CB113" s="926"/>
      <c r="CC113" s="926"/>
      <c r="CD113" s="926"/>
      <c r="CE113" s="926"/>
      <c r="CF113" s="920">
        <v>61.9</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71694</v>
      </c>
      <c r="AB114" s="959"/>
      <c r="AC114" s="959"/>
      <c r="AD114" s="959"/>
      <c r="AE114" s="960"/>
      <c r="AF114" s="961">
        <v>71442</v>
      </c>
      <c r="AG114" s="959"/>
      <c r="AH114" s="959"/>
      <c r="AI114" s="959"/>
      <c r="AJ114" s="960"/>
      <c r="AK114" s="961">
        <v>89282</v>
      </c>
      <c r="AL114" s="959"/>
      <c r="AM114" s="959"/>
      <c r="AN114" s="959"/>
      <c r="AO114" s="960"/>
      <c r="AP114" s="962">
        <v>1.6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1579182</v>
      </c>
      <c r="BR114" s="926"/>
      <c r="BS114" s="926"/>
      <c r="BT114" s="926"/>
      <c r="BU114" s="926"/>
      <c r="BV114" s="926">
        <v>1585674</v>
      </c>
      <c r="BW114" s="926"/>
      <c r="BX114" s="926"/>
      <c r="BY114" s="926"/>
      <c r="BZ114" s="926"/>
      <c r="CA114" s="926">
        <v>1496489</v>
      </c>
      <c r="CB114" s="926"/>
      <c r="CC114" s="926"/>
      <c r="CD114" s="926"/>
      <c r="CE114" s="926"/>
      <c r="CF114" s="920">
        <v>27.4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1890419</v>
      </c>
      <c r="AB117" s="979"/>
      <c r="AC117" s="979"/>
      <c r="AD117" s="979"/>
      <c r="AE117" s="980"/>
      <c r="AF117" s="981">
        <v>1880121</v>
      </c>
      <c r="AG117" s="979"/>
      <c r="AH117" s="979"/>
      <c r="AI117" s="979"/>
      <c r="AJ117" s="980"/>
      <c r="AK117" s="981">
        <v>1985557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19681669</v>
      </c>
      <c r="BR119" s="1000"/>
      <c r="BS119" s="1000"/>
      <c r="BT119" s="1000"/>
      <c r="BU119" s="1000"/>
      <c r="BV119" s="1000">
        <v>19584844</v>
      </c>
      <c r="BW119" s="1000"/>
      <c r="BX119" s="1000"/>
      <c r="BY119" s="1000"/>
      <c r="BZ119" s="1000"/>
      <c r="CA119" s="1000">
        <v>22624046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10173658</v>
      </c>
      <c r="BR120" s="931"/>
      <c r="BS120" s="931"/>
      <c r="BT120" s="931"/>
      <c r="BU120" s="931"/>
      <c r="BV120" s="931">
        <v>11418934</v>
      </c>
      <c r="BW120" s="931"/>
      <c r="BX120" s="931"/>
      <c r="BY120" s="931"/>
      <c r="BZ120" s="931"/>
      <c r="CA120" s="931">
        <v>11387945</v>
      </c>
      <c r="CB120" s="931"/>
      <c r="CC120" s="931"/>
      <c r="CD120" s="931"/>
      <c r="CE120" s="931"/>
      <c r="CF120" s="944">
        <v>208.5</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2831606</v>
      </c>
      <c r="DM120" s="931"/>
      <c r="DN120" s="931"/>
      <c r="DO120" s="931"/>
      <c r="DP120" s="931"/>
      <c r="DQ120" s="931">
        <v>3088933</v>
      </c>
      <c r="DR120" s="931"/>
      <c r="DS120" s="931"/>
      <c r="DT120" s="931"/>
      <c r="DU120" s="931"/>
      <c r="DV120" s="932">
        <v>56.6</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286889</v>
      </c>
      <c r="BR121" s="926"/>
      <c r="BS121" s="926"/>
      <c r="BT121" s="926"/>
      <c r="BU121" s="926"/>
      <c r="BV121" s="926">
        <v>266130</v>
      </c>
      <c r="BW121" s="926"/>
      <c r="BX121" s="926"/>
      <c r="BY121" s="926"/>
      <c r="BZ121" s="926"/>
      <c r="CA121" s="926">
        <v>261449</v>
      </c>
      <c r="CB121" s="926"/>
      <c r="CC121" s="926"/>
      <c r="CD121" s="926"/>
      <c r="CE121" s="926"/>
      <c r="CF121" s="920">
        <v>4.8</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89056</v>
      </c>
      <c r="DH121" s="926"/>
      <c r="DI121" s="926"/>
      <c r="DJ121" s="926"/>
      <c r="DK121" s="926"/>
      <c r="DL121" s="926">
        <v>68340</v>
      </c>
      <c r="DM121" s="926"/>
      <c r="DN121" s="926"/>
      <c r="DO121" s="926"/>
      <c r="DP121" s="926"/>
      <c r="DQ121" s="926">
        <v>50508</v>
      </c>
      <c r="DR121" s="926"/>
      <c r="DS121" s="926"/>
      <c r="DT121" s="926"/>
      <c r="DU121" s="926"/>
      <c r="DV121" s="927">
        <v>0.9</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11203347</v>
      </c>
      <c r="BR122" s="1000"/>
      <c r="BS122" s="1000"/>
      <c r="BT122" s="1000"/>
      <c r="BU122" s="1000"/>
      <c r="BV122" s="1000">
        <v>11729550</v>
      </c>
      <c r="BW122" s="1000"/>
      <c r="BX122" s="1000"/>
      <c r="BY122" s="1000"/>
      <c r="BZ122" s="1000"/>
      <c r="CA122" s="1000">
        <v>15087644</v>
      </c>
      <c r="CB122" s="1000"/>
      <c r="CC122" s="1000"/>
      <c r="CD122" s="1000"/>
      <c r="CE122" s="1000"/>
      <c r="CF122" s="1017">
        <v>276.3</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8418</v>
      </c>
      <c r="DH122" s="926"/>
      <c r="DI122" s="926"/>
      <c r="DJ122" s="926"/>
      <c r="DK122" s="926"/>
      <c r="DL122" s="926">
        <v>6323</v>
      </c>
      <c r="DM122" s="926"/>
      <c r="DN122" s="926"/>
      <c r="DO122" s="926"/>
      <c r="DP122" s="926"/>
      <c r="DQ122" s="926">
        <v>4222</v>
      </c>
      <c r="DR122" s="926"/>
      <c r="DS122" s="926"/>
      <c r="DT122" s="926"/>
      <c r="DU122" s="926"/>
      <c r="DV122" s="927">
        <v>0.1</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21663894</v>
      </c>
      <c r="BR123" s="1064"/>
      <c r="BS123" s="1064"/>
      <c r="BT123" s="1064"/>
      <c r="BU123" s="1064"/>
      <c r="BV123" s="1064">
        <v>23414614</v>
      </c>
      <c r="BW123" s="1064"/>
      <c r="BX123" s="1064"/>
      <c r="BY123" s="1064"/>
      <c r="BZ123" s="1064"/>
      <c r="CA123" s="1064">
        <v>26737038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3316338</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57502</v>
      </c>
      <c r="AB128" s="1046"/>
      <c r="AC128" s="1046"/>
      <c r="AD128" s="1046"/>
      <c r="AE128" s="1047"/>
      <c r="AF128" s="1048">
        <v>40567</v>
      </c>
      <c r="AG128" s="1046"/>
      <c r="AH128" s="1046"/>
      <c r="AI128" s="1046"/>
      <c r="AJ128" s="1047"/>
      <c r="AK128" s="1048">
        <v>45594</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14.15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6340732</v>
      </c>
      <c r="AB129" s="959"/>
      <c r="AC129" s="959"/>
      <c r="AD129" s="959"/>
      <c r="AE129" s="960"/>
      <c r="AF129" s="961">
        <v>6476197</v>
      </c>
      <c r="AG129" s="959"/>
      <c r="AH129" s="959"/>
      <c r="AI129" s="959"/>
      <c r="AJ129" s="960"/>
      <c r="AK129" s="961">
        <v>6707410</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19.149999999999999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1145635</v>
      </c>
      <c r="AB130" s="959"/>
      <c r="AC130" s="959"/>
      <c r="AD130" s="959"/>
      <c r="AE130" s="960"/>
      <c r="AF130" s="961">
        <v>1175954</v>
      </c>
      <c r="AG130" s="959"/>
      <c r="AH130" s="959"/>
      <c r="AI130" s="959"/>
      <c r="AJ130" s="960"/>
      <c r="AK130" s="961">
        <v>1245950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12.8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5195097</v>
      </c>
      <c r="AB131" s="986"/>
      <c r="AC131" s="986"/>
      <c r="AD131" s="986"/>
      <c r="AE131" s="987"/>
      <c r="AF131" s="985">
        <v>5300243</v>
      </c>
      <c r="AG131" s="986"/>
      <c r="AH131" s="986"/>
      <c r="AI131" s="986"/>
      <c r="AJ131" s="987"/>
      <c r="AK131" s="985">
        <v>5461460</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13.229435369999999</v>
      </c>
      <c r="AB132" s="1097"/>
      <c r="AC132" s="1097"/>
      <c r="AD132" s="1097"/>
      <c r="AE132" s="1098"/>
      <c r="AF132" s="1099">
        <v>12.520180679999999</v>
      </c>
      <c r="AG132" s="1097"/>
      <c r="AH132" s="1097"/>
      <c r="AI132" s="1097"/>
      <c r="AJ132" s="1098"/>
      <c r="AK132" s="1099">
        <v>12.70746284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12.1</v>
      </c>
      <c r="AB133" s="1080"/>
      <c r="AC133" s="1080"/>
      <c r="AD133" s="1080"/>
      <c r="AE133" s="1081"/>
      <c r="AF133" s="1079">
        <v>12.4</v>
      </c>
      <c r="AG133" s="1080"/>
      <c r="AH133" s="1080"/>
      <c r="AI133" s="1080"/>
      <c r="AJ133" s="1081"/>
      <c r="AK133" s="1079">
        <v>12.8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RMo5e5oUNhqEzOZJUNzoRQ0CRwbTYq7Vmv1x3XC+L+AetP6Y/+UWyDkb6dNMD/+fzkYBGBU4Lk51IyRodDdOg==" saltValue="bP54bR2uJcQxFJOyjC0H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14BBD6AQty2+6aksWBzKwuPMQKqHbrnNLaDk7xonp2K42sPp60psl9r96Kgy9OwDON2DkECy04byKJbBngJcQ==" saltValue="13abbskt17UlZqmBKtR0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OhiIveosRxUvGhESA/9DqRmfWhhl9E07GJJRVUCizMxP1cvvfJmFvgCeTM2pDPLiGBzfYPJIfPMtpKfLpWL2w==" saltValue="k0cvnKaeV4arxx+79BGd3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2202243</v>
      </c>
      <c r="AP9" s="269">
        <v>125099</v>
      </c>
      <c r="AQ9" s="270">
        <v>117270</v>
      </c>
      <c r="AR9" s="271">
        <v>6.7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277352</v>
      </c>
      <c r="AP10" s="272">
        <v>15755</v>
      </c>
      <c r="AQ10" s="273">
        <v>10490</v>
      </c>
      <c r="AR10" s="274">
        <v>50.2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1802</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v>3</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12557</v>
      </c>
      <c r="AP13" s="272">
        <v>713</v>
      </c>
      <c r="AQ13" s="273">
        <v>4482</v>
      </c>
      <c r="AR13" s="274">
        <v>-84.1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25474</v>
      </c>
      <c r="AP14" s="272">
        <v>1447</v>
      </c>
      <c r="AQ14" s="273">
        <v>2749</v>
      </c>
      <c r="AR14" s="274">
        <v>-47.4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-236225</v>
      </c>
      <c r="AP15" s="272">
        <v>-13419</v>
      </c>
      <c r="AQ15" s="273">
        <v>-7399</v>
      </c>
      <c r="AR15" s="274">
        <v>81.400000000000006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2281401</v>
      </c>
      <c r="AP16" s="272">
        <v>129596</v>
      </c>
      <c r="AQ16" s="273">
        <v>129397</v>
      </c>
      <c r="AR16" s="274">
        <v>0.2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11.02</v>
      </c>
      <c r="AP21" s="286">
        <v>11.07</v>
      </c>
      <c r="AQ21" s="287">
        <v>-0.05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98.6</v>
      </c>
      <c r="AP22" s="291">
        <v>97.2</v>
      </c>
      <c r="AQ22" s="292">
        <v>1.4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1649877</v>
      </c>
      <c r="AP32" s="300">
        <v>93722</v>
      </c>
      <c r="AQ32" s="301">
        <v>74841</v>
      </c>
      <c r="AR32" s="302">
        <v>25.2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246398</v>
      </c>
      <c r="AP35" s="300">
        <v>13997</v>
      </c>
      <c r="AQ35" s="301">
        <v>16683</v>
      </c>
      <c r="AR35" s="302">
        <v>-16.100000000000001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89282</v>
      </c>
      <c r="AP36" s="300">
        <v>5072</v>
      </c>
      <c r="AQ36" s="301">
        <v>2411</v>
      </c>
      <c r="AR36" s="302">
        <v>110.4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548</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7</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-45594</v>
      </c>
      <c r="AP39" s="300">
        <v>-2590</v>
      </c>
      <c r="AQ39" s="301">
        <v>-3756</v>
      </c>
      <c r="AR39" s="302">
        <v>-31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-1245950</v>
      </c>
      <c r="AP40" s="300">
        <v>-70777</v>
      </c>
      <c r="AQ40" s="301">
        <v>-63247</v>
      </c>
      <c r="AR40" s="302">
        <v>11.9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694013</v>
      </c>
      <c r="AP41" s="300">
        <v>39424</v>
      </c>
      <c r="AQ41" s="301">
        <v>27488</v>
      </c>
      <c r="AR41" s="302">
        <v>43.4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1727018</v>
      </c>
      <c r="AN51" s="322">
        <v>92250</v>
      </c>
      <c r="AO51" s="323">
        <v>33.799999999999997</v>
      </c>
      <c r="AP51" s="324">
        <v>76347</v>
      </c>
      <c r="AQ51" s="325">
        <v>2.4</v>
      </c>
      <c r="AR51" s="326">
        <v>31.4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664937</v>
      </c>
      <c r="AN52" s="330">
        <v>35518</v>
      </c>
      <c r="AO52" s="331">
        <v>30.4</v>
      </c>
      <c r="AP52" s="332">
        <v>41762</v>
      </c>
      <c r="AQ52" s="333">
        <v>0.5</v>
      </c>
      <c r="AR52" s="334">
        <v>29.9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1627066</v>
      </c>
      <c r="AN53" s="322">
        <v>87623</v>
      </c>
      <c r="AO53" s="323">
        <v>-5</v>
      </c>
      <c r="AP53" s="324">
        <v>96469</v>
      </c>
      <c r="AQ53" s="325">
        <v>26.4</v>
      </c>
      <c r="AR53" s="326">
        <v>-31.4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389195</v>
      </c>
      <c r="AN54" s="330">
        <v>20959</v>
      </c>
      <c r="AO54" s="331">
        <v>-41</v>
      </c>
      <c r="AP54" s="332">
        <v>49775</v>
      </c>
      <c r="AQ54" s="333">
        <v>19.2</v>
      </c>
      <c r="AR54" s="334">
        <v>-60.2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1246460</v>
      </c>
      <c r="AN55" s="322">
        <v>68168</v>
      </c>
      <c r="AO55" s="323">
        <v>-22.2</v>
      </c>
      <c r="AP55" s="324">
        <v>85743</v>
      </c>
      <c r="AQ55" s="325">
        <v>-11.1</v>
      </c>
      <c r="AR55" s="326">
        <v>-11.1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938769</v>
      </c>
      <c r="AN56" s="330">
        <v>51341</v>
      </c>
      <c r="AO56" s="331">
        <v>145</v>
      </c>
      <c r="AP56" s="332">
        <v>45231</v>
      </c>
      <c r="AQ56" s="333">
        <v>-9.1</v>
      </c>
      <c r="AR56" s="334">
        <v>154.1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1028371</v>
      </c>
      <c r="AN57" s="322">
        <v>57170</v>
      </c>
      <c r="AO57" s="323">
        <v>-16.100000000000001</v>
      </c>
      <c r="AP57" s="324">
        <v>92509</v>
      </c>
      <c r="AQ57" s="325">
        <v>7.9</v>
      </c>
      <c r="AR57" s="326">
        <v>-24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723380</v>
      </c>
      <c r="AN58" s="330">
        <v>40215</v>
      </c>
      <c r="AO58" s="331">
        <v>-21.7</v>
      </c>
      <c r="AP58" s="332">
        <v>52274</v>
      </c>
      <c r="AQ58" s="333">
        <v>15.6</v>
      </c>
      <c r="AR58" s="334">
        <v>-37.299999999999997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824761</v>
      </c>
      <c r="AN59" s="322">
        <v>46851</v>
      </c>
      <c r="AO59" s="323">
        <v>-18</v>
      </c>
      <c r="AP59" s="324">
        <v>98544</v>
      </c>
      <c r="AQ59" s="325">
        <v>6.5</v>
      </c>
      <c r="AR59" s="326">
        <v>-24.5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374100</v>
      </c>
      <c r="AN60" s="330">
        <v>21251</v>
      </c>
      <c r="AO60" s="331">
        <v>-47.2</v>
      </c>
      <c r="AP60" s="332">
        <v>55816</v>
      </c>
      <c r="AQ60" s="333">
        <v>6.8</v>
      </c>
      <c r="AR60" s="334">
        <v>-54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1290735</v>
      </c>
      <c r="AN61" s="337">
        <v>70412</v>
      </c>
      <c r="AO61" s="338">
        <v>-5.5</v>
      </c>
      <c r="AP61" s="339">
        <v>89922</v>
      </c>
      <c r="AQ61" s="340">
        <v>6.4</v>
      </c>
      <c r="AR61" s="326">
        <v>-11.9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618076</v>
      </c>
      <c r="AN62" s="330">
        <v>33857</v>
      </c>
      <c r="AO62" s="331">
        <v>13.1</v>
      </c>
      <c r="AP62" s="332">
        <v>48972</v>
      </c>
      <c r="AQ62" s="333">
        <v>6.6</v>
      </c>
      <c r="AR62" s="334">
        <v>6.5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Fp/Ht95MArxf+BNbAzUFXVKJ3gZIeMQBbJX0Lw0SC8yIFIaLkUgl9bdg+pnyPdUhV++bIhx1oi3X9dopygg5A==" saltValue="Bvl00bkEVjPxn9T/2vSQ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jFo15f5dPTQmatj8TRvQCNeiff8qnyDuKOkwOdlV9C18/Tv9XC9/BfsQ/yhBUKme+GJk1Ah+BKg3MQi3lnxukA==" saltValue="+hjHCIRy8UkoFWL6uA73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DUukm3U2JC4PmQQfufEd6t0sITseGQi1J0GkkKmL+FsGBASxiQO88qs4589Nulg5AVPiMLgYAAE3dyZXemsHbQ==" saltValue="YxvqQRZXYyjuJHLPJvHa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7.6</v>
      </c>
      <c r="G47" s="12">
        <v>12.7</v>
      </c>
      <c r="H47" s="12">
        <v>19.940000000000001</v>
      </c>
      <c r="I47" s="12">
        <v>28.69</v>
      </c>
      <c r="J47" s="13">
        <v>28.99</v>
      </c>
    </row>
    <row r="48" spans="2:10" ht="57.75" customHeight="1" x14ac:dyDescent="0.2">
      <c r="B48" s="14"/>
      <c r="C48" s="1141" t="s">
        <v>4</v>
      </c>
      <c r="D48" s="1141"/>
      <c r="E48" s="1142"/>
      <c r="F48" s="15">
        <v>1.88</v>
      </c>
      <c r="G48" s="16">
        <v>8.75</v>
      </c>
      <c r="H48" s="16">
        <v>11.17</v>
      </c>
      <c r="I48" s="16">
        <v>5.25</v>
      </c>
      <c r="J48" s="17">
        <v>4.46</v>
      </c>
    </row>
    <row r="49" spans="2:10" ht="57.75" customHeight="1" thickBot="1" x14ac:dyDescent="0.25">
      <c r="B49" s="18"/>
      <c r="C49" s="1143" t="s">
        <v>5</v>
      </c>
      <c r="D49" s="1143"/>
      <c r="E49" s="1144"/>
      <c r="F49" s="19" t="s">
        <v>532</v>
      </c>
      <c r="G49" s="20">
        <v>12.55</v>
      </c>
      <c r="H49" s="20">
        <v>9.5399999999999991</v>
      </c>
      <c r="I49" s="20">
        <v>3.48</v>
      </c>
      <c r="J49" s="21">
        <v>1.1499999999999999</v>
      </c>
    </row>
    <row r="50" spans="2:10" ht="13.2" x14ac:dyDescent="0.2"/>
  </sheetData>
  <sheetProtection algorithmName="SHA-512" hashValue="cHPFhXxWSKiAlYr42kmQhcMkWYCOlQ4N1b1LspdbmRKunwyLQGKISeb6kf9VnuQpOJZnBmrwML8SjeAacq4Y8g==" saltValue="DxkLjGyopvcXC+OgNPVr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中島　千聡</cp:lastModifiedBy>
  <cp:lastPrinted>2026-03-10T02:42:06Z</cp:lastPrinted>
  <dcterms:created xsi:type="dcterms:W3CDTF">2026-02-23T09:18:42Z</dcterms:created>
  <dcterms:modified xsi:type="dcterms:W3CDTF">2026-03-19T04:16:31Z</dcterms:modified>
  <cp:category/>
</cp:coreProperties>
</file>